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40" windowWidth="19200" windowHeight="10080" activeTab="5"/>
  </bookViews>
  <sheets>
    <sheet name="прил.1" sheetId="1" r:id="rId1"/>
    <sheet name="прил.2" sheetId="2" r:id="rId2"/>
    <sheet name="прил.3" sheetId="3" r:id="rId3"/>
    <sheet name="прил.4" sheetId="5" r:id="rId4"/>
    <sheet name="прил.5" sheetId="6" r:id="rId5"/>
    <sheet name="прил.6" sheetId="7" r:id="rId6"/>
  </sheets>
  <definedNames>
    <definedName name="_xlnm.Print_Area" localSheetId="0">прил.1!$A$1:$K$81</definedName>
    <definedName name="_xlnm.Print_Area" localSheetId="1">прил.2!$A$1:$F$69</definedName>
    <definedName name="_xlnm.Print_Area" localSheetId="2">прил.3!$A$1:$H$107</definedName>
    <definedName name="_xlnm.Print_Area" localSheetId="3">прил.4!$A$1:$K$177</definedName>
    <definedName name="_xlnm.Print_Area" localSheetId="4">прил.5!$A$1:$J$128</definedName>
    <definedName name="_xlnm.Print_Area" localSheetId="5">прил.6!$A$1:$C$44</definedName>
  </definedNames>
  <calcPr calcId="144525"/>
</workbook>
</file>

<file path=xl/calcChain.xml><?xml version="1.0" encoding="utf-8"?>
<calcChain xmlns="http://schemas.openxmlformats.org/spreadsheetml/2006/main">
  <c r="I52" i="6" l="1"/>
  <c r="I92" i="6"/>
  <c r="I82" i="6"/>
  <c r="I16" i="6"/>
  <c r="G44" i="3"/>
  <c r="F138" i="5" l="1"/>
  <c r="F121" i="5"/>
  <c r="G77" i="3"/>
  <c r="F64" i="5"/>
  <c r="G32" i="6" l="1"/>
  <c r="H32" i="6"/>
  <c r="J32" i="6"/>
  <c r="I32" i="6"/>
  <c r="I22" i="6" s="1"/>
  <c r="E34" i="5"/>
  <c r="F34" i="5"/>
  <c r="G34" i="5"/>
  <c r="H34" i="5"/>
  <c r="I34" i="5"/>
  <c r="J34" i="5"/>
  <c r="K34" i="5"/>
  <c r="D34" i="5"/>
  <c r="D30" i="5"/>
  <c r="D33" i="5"/>
  <c r="K33" i="5"/>
  <c r="J33" i="5"/>
  <c r="I33" i="5"/>
  <c r="H33" i="5"/>
  <c r="G33" i="5"/>
  <c r="F33" i="5"/>
  <c r="E33" i="5"/>
  <c r="D32" i="5"/>
  <c r="E32" i="5"/>
  <c r="F32" i="5"/>
  <c r="G32" i="5"/>
  <c r="H32" i="5"/>
  <c r="I32" i="5"/>
  <c r="J32" i="5"/>
  <c r="K32" i="5"/>
  <c r="E31" i="5"/>
  <c r="F31" i="5"/>
  <c r="G31" i="5"/>
  <c r="H31" i="5"/>
  <c r="I31" i="5"/>
  <c r="J31" i="5"/>
  <c r="K31" i="5"/>
  <c r="D31" i="5"/>
  <c r="E25" i="3"/>
  <c r="F25" i="3"/>
  <c r="G25" i="3"/>
  <c r="H25" i="3"/>
  <c r="F90" i="5" l="1"/>
  <c r="G90" i="5"/>
  <c r="H90" i="5"/>
  <c r="I90" i="5"/>
  <c r="J90" i="5"/>
  <c r="K90" i="5"/>
  <c r="F89" i="5"/>
  <c r="G89" i="5"/>
  <c r="H89" i="5"/>
  <c r="I89" i="5"/>
  <c r="J89" i="5"/>
  <c r="K89" i="5"/>
  <c r="D89" i="5"/>
  <c r="F88" i="5"/>
  <c r="G88" i="5"/>
  <c r="H88" i="5"/>
  <c r="I88" i="5"/>
  <c r="J88" i="5"/>
  <c r="K88" i="5"/>
  <c r="F87" i="5"/>
  <c r="G87" i="5"/>
  <c r="H87" i="5"/>
  <c r="I87" i="5"/>
  <c r="J87" i="5"/>
  <c r="K87" i="5"/>
  <c r="D87" i="5"/>
  <c r="E90" i="5"/>
  <c r="E89" i="5"/>
  <c r="E88" i="5"/>
  <c r="E87" i="5"/>
  <c r="E86" i="5" l="1"/>
  <c r="F95" i="6"/>
  <c r="F123" i="5"/>
  <c r="F36" i="5" l="1"/>
  <c r="G36" i="5"/>
  <c r="H36" i="5"/>
  <c r="E158" i="5"/>
  <c r="E36" i="5"/>
  <c r="D36" i="5"/>
  <c r="H31" i="6" l="1"/>
  <c r="J31" i="6"/>
  <c r="I31" i="6"/>
  <c r="G31" i="6"/>
  <c r="I30" i="6"/>
  <c r="I20" i="6" s="1"/>
  <c r="J30" i="6"/>
  <c r="H30" i="6"/>
  <c r="I48" i="6"/>
  <c r="H21" i="6"/>
  <c r="I21" i="6"/>
  <c r="J19" i="6"/>
  <c r="H19" i="6"/>
  <c r="G19" i="6"/>
  <c r="F50" i="6"/>
  <c r="F31" i="6" l="1"/>
  <c r="F73" i="6"/>
  <c r="F71" i="6" s="1"/>
  <c r="J71" i="6"/>
  <c r="I71" i="6"/>
  <c r="H71" i="6"/>
  <c r="G71" i="6"/>
  <c r="D67" i="3"/>
  <c r="D64" i="3" s="1"/>
  <c r="H64" i="3"/>
  <c r="G64" i="3"/>
  <c r="F64" i="3"/>
  <c r="E64" i="3"/>
  <c r="D108" i="5"/>
  <c r="D103" i="5"/>
  <c r="D97" i="5"/>
  <c r="D90" i="5"/>
  <c r="K103" i="5"/>
  <c r="J103" i="5"/>
  <c r="I103" i="5"/>
  <c r="H103" i="5"/>
  <c r="G103" i="5"/>
  <c r="F103" i="5"/>
  <c r="E103" i="5"/>
  <c r="K121" i="5" l="1"/>
  <c r="J121" i="5"/>
  <c r="I121" i="5"/>
  <c r="F51" i="6" l="1"/>
  <c r="I117" i="6"/>
  <c r="J117" i="6"/>
  <c r="H117" i="6"/>
  <c r="G117" i="6"/>
  <c r="I118" i="6"/>
  <c r="I119" i="6"/>
  <c r="F121" i="6"/>
  <c r="I80" i="6"/>
  <c r="I14" i="6" s="1"/>
  <c r="F14" i="6" s="1"/>
  <c r="I81" i="6"/>
  <c r="I15" i="6" s="1"/>
  <c r="J80" i="6"/>
  <c r="H80" i="6"/>
  <c r="G80" i="6"/>
  <c r="I87" i="6"/>
  <c r="F91" i="6"/>
  <c r="F81" i="6" s="1"/>
  <c r="F64" i="6"/>
  <c r="F62" i="6" s="1"/>
  <c r="J62" i="6"/>
  <c r="I62" i="6"/>
  <c r="H62" i="6"/>
  <c r="G62" i="6"/>
  <c r="K81" i="5"/>
  <c r="J81" i="5"/>
  <c r="I81" i="5"/>
  <c r="H81" i="5"/>
  <c r="G81" i="5"/>
  <c r="F81" i="5"/>
  <c r="E81" i="5"/>
  <c r="D81" i="5"/>
  <c r="G93" i="3"/>
  <c r="G75" i="3"/>
  <c r="D56" i="3"/>
  <c r="D54" i="3" s="1"/>
  <c r="H54" i="3"/>
  <c r="G54" i="3"/>
  <c r="F54" i="3"/>
  <c r="E54" i="3"/>
  <c r="I115" i="6" l="1"/>
  <c r="F117" i="6"/>
  <c r="D138" i="5"/>
  <c r="E138" i="5"/>
  <c r="G138" i="5"/>
  <c r="H138" i="5"/>
  <c r="I138" i="5"/>
  <c r="J138" i="5"/>
  <c r="K138" i="5"/>
  <c r="E74" i="3"/>
  <c r="E72" i="3" s="1"/>
  <c r="F74" i="3"/>
  <c r="F72" i="3" s="1"/>
  <c r="G74" i="3"/>
  <c r="H74" i="3"/>
  <c r="H72" i="3" s="1"/>
  <c r="E98" i="3"/>
  <c r="E96" i="3" s="1"/>
  <c r="F98" i="3"/>
  <c r="F96" i="3" s="1"/>
  <c r="G98" i="3"/>
  <c r="G96" i="3" s="1"/>
  <c r="H98" i="3"/>
  <c r="H96" i="3" s="1"/>
  <c r="E105" i="3"/>
  <c r="F105" i="3"/>
  <c r="G105" i="3"/>
  <c r="H105" i="3"/>
  <c r="D107" i="3"/>
  <c r="D105" i="3" s="1"/>
  <c r="E102" i="3"/>
  <c r="F102" i="3"/>
  <c r="G102" i="3"/>
  <c r="H102" i="3"/>
  <c r="D104" i="3"/>
  <c r="D102" i="3" s="1"/>
  <c r="E99" i="3"/>
  <c r="F99" i="3"/>
  <c r="G99" i="3"/>
  <c r="H99" i="3"/>
  <c r="D101" i="3"/>
  <c r="D99" i="3" s="1"/>
  <c r="E83" i="3"/>
  <c r="E81" i="3" s="1"/>
  <c r="F83" i="3"/>
  <c r="F81" i="3" s="1"/>
  <c r="G83" i="3"/>
  <c r="G81" i="3" s="1"/>
  <c r="H83" i="3"/>
  <c r="E93" i="3"/>
  <c r="F93" i="3"/>
  <c r="H93" i="3"/>
  <c r="D95" i="3"/>
  <c r="D93" i="3" s="1"/>
  <c r="E90" i="3"/>
  <c r="F90" i="3"/>
  <c r="G90" i="3"/>
  <c r="H90" i="3"/>
  <c r="D92" i="3"/>
  <c r="D90" i="3" s="1"/>
  <c r="E87" i="3"/>
  <c r="F87" i="3"/>
  <c r="G87" i="3"/>
  <c r="H87" i="3"/>
  <c r="D89" i="3"/>
  <c r="D87" i="3" s="1"/>
  <c r="E84" i="3"/>
  <c r="F84" i="3"/>
  <c r="G84" i="3"/>
  <c r="H84" i="3"/>
  <c r="D86" i="3"/>
  <c r="E78" i="3"/>
  <c r="F78" i="3"/>
  <c r="G78" i="3"/>
  <c r="H78" i="3"/>
  <c r="D80" i="3"/>
  <c r="D78" i="3" s="1"/>
  <c r="E75" i="3"/>
  <c r="F75" i="3"/>
  <c r="H75" i="3"/>
  <c r="D77" i="3"/>
  <c r="D75" i="3" s="1"/>
  <c r="E23" i="3"/>
  <c r="G23" i="3"/>
  <c r="H23" i="3"/>
  <c r="E59" i="3"/>
  <c r="E57" i="3" s="1"/>
  <c r="F59" i="3"/>
  <c r="F57" i="3" s="1"/>
  <c r="G59" i="3"/>
  <c r="G57" i="3" s="1"/>
  <c r="H59" i="3"/>
  <c r="E60" i="3"/>
  <c r="F60" i="3"/>
  <c r="G60" i="3"/>
  <c r="H60" i="3"/>
  <c r="D63" i="3"/>
  <c r="E68" i="3"/>
  <c r="F68" i="3"/>
  <c r="G68" i="3"/>
  <c r="H68" i="3"/>
  <c r="D71" i="3"/>
  <c r="D68" i="3" s="1"/>
  <c r="E51" i="3"/>
  <c r="F51" i="3"/>
  <c r="G51" i="3"/>
  <c r="H51" i="3"/>
  <c r="D53" i="3"/>
  <c r="D51" i="3" s="1"/>
  <c r="E48" i="3"/>
  <c r="F48" i="3"/>
  <c r="G48" i="3"/>
  <c r="H48" i="3"/>
  <c r="D50" i="3"/>
  <c r="D48" i="3" s="1"/>
  <c r="E39" i="3"/>
  <c r="F39" i="3"/>
  <c r="G39" i="3"/>
  <c r="H39" i="3"/>
  <c r="D41" i="3"/>
  <c r="D39" i="3" s="1"/>
  <c r="E45" i="3"/>
  <c r="F45" i="3"/>
  <c r="G45" i="3"/>
  <c r="H45" i="3"/>
  <c r="D47" i="3"/>
  <c r="D45" i="3" s="1"/>
  <c r="E42" i="3"/>
  <c r="F42" i="3"/>
  <c r="G42" i="3"/>
  <c r="H42" i="3"/>
  <c r="D44" i="3"/>
  <c r="D42" i="3" s="1"/>
  <c r="E36" i="3"/>
  <c r="F36" i="3"/>
  <c r="G36" i="3"/>
  <c r="H36" i="3"/>
  <c r="D38" i="3"/>
  <c r="E32" i="3"/>
  <c r="F32" i="3"/>
  <c r="G32" i="3"/>
  <c r="H32" i="3"/>
  <c r="D34" i="3"/>
  <c r="D32" i="3" s="1"/>
  <c r="E29" i="3"/>
  <c r="F29" i="3"/>
  <c r="G29" i="3"/>
  <c r="H29" i="3"/>
  <c r="D31" i="3"/>
  <c r="D29" i="3" s="1"/>
  <c r="E26" i="3"/>
  <c r="F26" i="3"/>
  <c r="G26" i="3"/>
  <c r="H26" i="3"/>
  <c r="D28" i="3"/>
  <c r="D25" i="3" l="1"/>
  <c r="G72" i="3"/>
  <c r="G15" i="3"/>
  <c r="G13" i="3" s="1"/>
  <c r="D26" i="3"/>
  <c r="D98" i="3"/>
  <c r="D96" i="3" s="1"/>
  <c r="F15" i="3"/>
  <c r="F13" i="3" s="1"/>
  <c r="H15" i="3"/>
  <c r="H13" i="3" s="1"/>
  <c r="D23" i="3"/>
  <c r="H57" i="3"/>
  <c r="H81" i="3"/>
  <c r="F23" i="3"/>
  <c r="D74" i="3"/>
  <c r="D72" i="3" s="1"/>
  <c r="D59" i="3"/>
  <c r="D83" i="3"/>
  <c r="D81" i="3" s="1"/>
  <c r="E15" i="3"/>
  <c r="E13" i="3" s="1"/>
  <c r="D36" i="3"/>
  <c r="D60" i="3"/>
  <c r="D84" i="3"/>
  <c r="E157" i="5"/>
  <c r="F157" i="5"/>
  <c r="G157" i="5"/>
  <c r="H157" i="5"/>
  <c r="I157" i="5"/>
  <c r="J157" i="5"/>
  <c r="K157" i="5"/>
  <c r="D157" i="5"/>
  <c r="E156" i="5"/>
  <c r="F156" i="5"/>
  <c r="G156" i="5"/>
  <c r="H156" i="5"/>
  <c r="I156" i="5"/>
  <c r="J156" i="5"/>
  <c r="K156" i="5"/>
  <c r="D156" i="5"/>
  <c r="E155" i="5"/>
  <c r="F155" i="5"/>
  <c r="G155" i="5"/>
  <c r="H155" i="5"/>
  <c r="I155" i="5"/>
  <c r="J155" i="5"/>
  <c r="K155" i="5"/>
  <c r="D155" i="5"/>
  <c r="E154" i="5"/>
  <c r="F154" i="5"/>
  <c r="G154" i="5"/>
  <c r="H154" i="5"/>
  <c r="I154" i="5"/>
  <c r="J154" i="5"/>
  <c r="K154" i="5"/>
  <c r="D154" i="5"/>
  <c r="E168" i="5"/>
  <c r="F168" i="5"/>
  <c r="G168" i="5"/>
  <c r="H168" i="5"/>
  <c r="I168" i="5"/>
  <c r="J168" i="5"/>
  <c r="K168" i="5"/>
  <c r="D168" i="5"/>
  <c r="E163" i="5"/>
  <c r="F163" i="5"/>
  <c r="G163" i="5"/>
  <c r="H163" i="5"/>
  <c r="I163" i="5"/>
  <c r="J163" i="5"/>
  <c r="K163" i="5"/>
  <c r="D163" i="5"/>
  <c r="F158" i="5"/>
  <c r="G158" i="5"/>
  <c r="H158" i="5"/>
  <c r="I158" i="5"/>
  <c r="J158" i="5"/>
  <c r="K158" i="5"/>
  <c r="D158" i="5"/>
  <c r="E132" i="5"/>
  <c r="F132" i="5"/>
  <c r="G132" i="5"/>
  <c r="H132" i="5"/>
  <c r="I132" i="5"/>
  <c r="J132" i="5"/>
  <c r="K132" i="5"/>
  <c r="D132" i="5"/>
  <c r="E131" i="5"/>
  <c r="F131" i="5"/>
  <c r="G131" i="5"/>
  <c r="H131" i="5"/>
  <c r="I131" i="5"/>
  <c r="J131" i="5"/>
  <c r="K131" i="5"/>
  <c r="D131" i="5"/>
  <c r="E130" i="5"/>
  <c r="F130" i="5"/>
  <c r="G130" i="5"/>
  <c r="H130" i="5"/>
  <c r="I130" i="5"/>
  <c r="J130" i="5"/>
  <c r="K130" i="5"/>
  <c r="D130" i="5"/>
  <c r="E129" i="5"/>
  <c r="F129" i="5"/>
  <c r="G129" i="5"/>
  <c r="H129" i="5"/>
  <c r="I129" i="5"/>
  <c r="J129" i="5"/>
  <c r="K129" i="5"/>
  <c r="D129" i="5"/>
  <c r="E148" i="5"/>
  <c r="F148" i="5"/>
  <c r="G148" i="5"/>
  <c r="H148" i="5"/>
  <c r="I148" i="5"/>
  <c r="J148" i="5"/>
  <c r="K148" i="5"/>
  <c r="D148" i="5"/>
  <c r="E143" i="5"/>
  <c r="F143" i="5"/>
  <c r="G143" i="5"/>
  <c r="H143" i="5"/>
  <c r="I143" i="5"/>
  <c r="J143" i="5"/>
  <c r="K143" i="5"/>
  <c r="D143" i="5"/>
  <c r="E133" i="5"/>
  <c r="F133" i="5"/>
  <c r="G133" i="5"/>
  <c r="H133" i="5"/>
  <c r="I133" i="5"/>
  <c r="J133" i="5"/>
  <c r="K133" i="5"/>
  <c r="D133" i="5"/>
  <c r="E117" i="5"/>
  <c r="F117" i="5"/>
  <c r="G117" i="5"/>
  <c r="H117" i="5"/>
  <c r="I117" i="5"/>
  <c r="J117" i="5"/>
  <c r="K117" i="5"/>
  <c r="E116" i="5"/>
  <c r="F116" i="5"/>
  <c r="G116" i="5"/>
  <c r="H116" i="5"/>
  <c r="I116" i="5"/>
  <c r="J116" i="5"/>
  <c r="K116" i="5"/>
  <c r="E115" i="5"/>
  <c r="F115" i="5"/>
  <c r="G115" i="5"/>
  <c r="H115" i="5"/>
  <c r="I115" i="5"/>
  <c r="J115" i="5"/>
  <c r="K115" i="5"/>
  <c r="E114" i="5"/>
  <c r="F114" i="5"/>
  <c r="G114" i="5"/>
  <c r="H114" i="5"/>
  <c r="I114" i="5"/>
  <c r="J114" i="5"/>
  <c r="K114" i="5"/>
  <c r="D117" i="5"/>
  <c r="D116" i="5"/>
  <c r="D115" i="5"/>
  <c r="D114" i="5"/>
  <c r="E123" i="5"/>
  <c r="G123" i="5"/>
  <c r="H123" i="5"/>
  <c r="I123" i="5"/>
  <c r="J123" i="5"/>
  <c r="K123" i="5"/>
  <c r="D123" i="5"/>
  <c r="E118" i="5"/>
  <c r="F118" i="5"/>
  <c r="G118" i="5"/>
  <c r="H118" i="5"/>
  <c r="I118" i="5"/>
  <c r="J118" i="5"/>
  <c r="K118" i="5"/>
  <c r="D118" i="5"/>
  <c r="D88" i="5"/>
  <c r="E108" i="5"/>
  <c r="F108" i="5"/>
  <c r="G108" i="5"/>
  <c r="H108" i="5"/>
  <c r="I108" i="5"/>
  <c r="J108" i="5"/>
  <c r="K108" i="5"/>
  <c r="E97" i="5"/>
  <c r="F97" i="5"/>
  <c r="G97" i="5"/>
  <c r="H97" i="5"/>
  <c r="I97" i="5"/>
  <c r="J97" i="5"/>
  <c r="K97" i="5"/>
  <c r="E76" i="5"/>
  <c r="F76" i="5"/>
  <c r="G76" i="5"/>
  <c r="H76" i="5"/>
  <c r="I76" i="5"/>
  <c r="J76" i="5"/>
  <c r="K76" i="5"/>
  <c r="D76" i="5"/>
  <c r="E71" i="5"/>
  <c r="F71" i="5"/>
  <c r="G71" i="5"/>
  <c r="H71" i="5"/>
  <c r="I71" i="5"/>
  <c r="J71" i="5"/>
  <c r="K71" i="5"/>
  <c r="D71" i="5"/>
  <c r="E56" i="5"/>
  <c r="F56" i="5"/>
  <c r="G56" i="5"/>
  <c r="H56" i="5"/>
  <c r="I56" i="5"/>
  <c r="J56" i="5"/>
  <c r="K56" i="5"/>
  <c r="D56" i="5"/>
  <c r="E66" i="5"/>
  <c r="F66" i="5"/>
  <c r="G66" i="5"/>
  <c r="H66" i="5"/>
  <c r="I66" i="5"/>
  <c r="J66" i="5"/>
  <c r="K66" i="5"/>
  <c r="D66" i="5"/>
  <c r="E61" i="5"/>
  <c r="F61" i="5"/>
  <c r="G61" i="5"/>
  <c r="H61" i="5"/>
  <c r="I61" i="5"/>
  <c r="J61" i="5"/>
  <c r="K61" i="5"/>
  <c r="D61" i="5"/>
  <c r="E51" i="5"/>
  <c r="F51" i="5"/>
  <c r="G51" i="5"/>
  <c r="H51" i="5"/>
  <c r="I51" i="5"/>
  <c r="J51" i="5"/>
  <c r="K51" i="5"/>
  <c r="D51" i="5"/>
  <c r="E46" i="5"/>
  <c r="F46" i="5"/>
  <c r="G46" i="5"/>
  <c r="H46" i="5"/>
  <c r="I46" i="5"/>
  <c r="J46" i="5"/>
  <c r="K46" i="5"/>
  <c r="D46" i="5"/>
  <c r="E41" i="5"/>
  <c r="F41" i="5"/>
  <c r="G41" i="5"/>
  <c r="H41" i="5"/>
  <c r="I41" i="5"/>
  <c r="J41" i="5"/>
  <c r="K41" i="5"/>
  <c r="D41" i="5"/>
  <c r="I36" i="5"/>
  <c r="J36" i="5"/>
  <c r="K36" i="5"/>
  <c r="H118" i="6"/>
  <c r="J118" i="6"/>
  <c r="J115" i="6" s="1"/>
  <c r="G118" i="6"/>
  <c r="G115" i="6" s="1"/>
  <c r="G126" i="6"/>
  <c r="H126" i="6"/>
  <c r="I126" i="6"/>
  <c r="J126" i="6"/>
  <c r="F128" i="6"/>
  <c r="F126" i="6" s="1"/>
  <c r="G123" i="6"/>
  <c r="H123" i="6"/>
  <c r="I123" i="6"/>
  <c r="J123" i="6"/>
  <c r="F125" i="6"/>
  <c r="F123" i="6" s="1"/>
  <c r="G119" i="6"/>
  <c r="H119" i="6"/>
  <c r="J119" i="6"/>
  <c r="F122" i="6"/>
  <c r="F119" i="6" s="1"/>
  <c r="H102" i="6"/>
  <c r="H100" i="6" s="1"/>
  <c r="I102" i="6"/>
  <c r="I18" i="6" s="1"/>
  <c r="J102" i="6"/>
  <c r="J100" i="6" s="1"/>
  <c r="G102" i="6"/>
  <c r="G18" i="6" s="1"/>
  <c r="G112" i="6"/>
  <c r="H112" i="6"/>
  <c r="I112" i="6"/>
  <c r="J112" i="6"/>
  <c r="F114" i="6"/>
  <c r="F112" i="6" s="1"/>
  <c r="G109" i="6"/>
  <c r="H109" i="6"/>
  <c r="I109" i="6"/>
  <c r="J109" i="6"/>
  <c r="F111" i="6"/>
  <c r="F109" i="6" s="1"/>
  <c r="G106" i="6"/>
  <c r="H106" i="6"/>
  <c r="I106" i="6"/>
  <c r="J106" i="6"/>
  <c r="F108" i="6"/>
  <c r="F106" i="6" s="1"/>
  <c r="G103" i="6"/>
  <c r="H103" i="6"/>
  <c r="I103" i="6"/>
  <c r="J103" i="6"/>
  <c r="F105" i="6"/>
  <c r="F103" i="6" s="1"/>
  <c r="F98" i="6"/>
  <c r="F85" i="6" s="1"/>
  <c r="G79" i="6"/>
  <c r="G13" i="6" s="1"/>
  <c r="H79" i="6"/>
  <c r="H13" i="6" s="1"/>
  <c r="I79" i="6"/>
  <c r="J79" i="6"/>
  <c r="J13" i="6" s="1"/>
  <c r="G81" i="6"/>
  <c r="H81" i="6"/>
  <c r="J81" i="6"/>
  <c r="G82" i="6"/>
  <c r="G16" i="6" s="1"/>
  <c r="H82" i="6"/>
  <c r="H16" i="6" s="1"/>
  <c r="J82" i="6"/>
  <c r="J16" i="6" s="1"/>
  <c r="G83" i="6"/>
  <c r="G17" i="6" s="1"/>
  <c r="H83" i="6"/>
  <c r="H17" i="6" s="1"/>
  <c r="I83" i="6"/>
  <c r="I17" i="6" s="1"/>
  <c r="J83" i="6"/>
  <c r="J17" i="6" s="1"/>
  <c r="G84" i="6"/>
  <c r="G23" i="6" s="1"/>
  <c r="H84" i="6"/>
  <c r="H23" i="6" s="1"/>
  <c r="I84" i="6"/>
  <c r="I23" i="6" s="1"/>
  <c r="J84" i="6"/>
  <c r="J23" i="6" s="1"/>
  <c r="G85" i="6"/>
  <c r="G24" i="6" s="1"/>
  <c r="H85" i="6"/>
  <c r="H24" i="6" s="1"/>
  <c r="I85" i="6"/>
  <c r="I24" i="6" s="1"/>
  <c r="J85" i="6"/>
  <c r="J24" i="6" s="1"/>
  <c r="G86" i="6"/>
  <c r="G25" i="6" s="1"/>
  <c r="H86" i="6"/>
  <c r="H25" i="6" s="1"/>
  <c r="I86" i="6"/>
  <c r="I25" i="6" s="1"/>
  <c r="J86" i="6"/>
  <c r="J25" i="6" s="1"/>
  <c r="G93" i="6"/>
  <c r="H93" i="6"/>
  <c r="I93" i="6"/>
  <c r="J93" i="6"/>
  <c r="F96" i="6"/>
  <c r="F83" i="6" s="1"/>
  <c r="F97" i="6"/>
  <c r="F84" i="6" s="1"/>
  <c r="F99" i="6"/>
  <c r="F86" i="6" s="1"/>
  <c r="G87" i="6"/>
  <c r="H87" i="6"/>
  <c r="J87" i="6"/>
  <c r="F92" i="6"/>
  <c r="F90" i="6"/>
  <c r="F80" i="6" s="1"/>
  <c r="F89" i="6"/>
  <c r="F79" i="6" s="1"/>
  <c r="H67" i="6"/>
  <c r="H65" i="6" s="1"/>
  <c r="I67" i="6"/>
  <c r="I65" i="6" s="1"/>
  <c r="J67" i="6"/>
  <c r="J65" i="6" s="1"/>
  <c r="G67" i="6"/>
  <c r="G74" i="6"/>
  <c r="H74" i="6"/>
  <c r="I74" i="6"/>
  <c r="J74" i="6"/>
  <c r="F76" i="6"/>
  <c r="F74" i="6" s="1"/>
  <c r="G68" i="6"/>
  <c r="H68" i="6"/>
  <c r="I68" i="6"/>
  <c r="J68" i="6"/>
  <c r="F70" i="6"/>
  <c r="F68" i="6" s="1"/>
  <c r="G45" i="6"/>
  <c r="G30" i="6" s="1"/>
  <c r="F30" i="6" s="1"/>
  <c r="H45" i="6"/>
  <c r="I45" i="6"/>
  <c r="J45" i="6"/>
  <c r="F47" i="6"/>
  <c r="F45" i="6" s="1"/>
  <c r="G29" i="6"/>
  <c r="G59" i="6"/>
  <c r="H59" i="6"/>
  <c r="I59" i="6"/>
  <c r="J59" i="6"/>
  <c r="F61" i="6"/>
  <c r="F59" i="6" s="1"/>
  <c r="G56" i="6"/>
  <c r="H56" i="6"/>
  <c r="I56" i="6"/>
  <c r="J56" i="6"/>
  <c r="F58" i="6"/>
  <c r="F56" i="6" s="1"/>
  <c r="G53" i="6"/>
  <c r="H53" i="6"/>
  <c r="H29" i="6" s="1"/>
  <c r="H20" i="6" s="1"/>
  <c r="I53" i="6"/>
  <c r="J53" i="6"/>
  <c r="J29" i="6" s="1"/>
  <c r="F55" i="6"/>
  <c r="F53" i="6" s="1"/>
  <c r="G48" i="6"/>
  <c r="H48" i="6"/>
  <c r="J48" i="6"/>
  <c r="F52" i="6"/>
  <c r="F48" i="6" s="1"/>
  <c r="G42" i="6"/>
  <c r="H42" i="6"/>
  <c r="I42" i="6"/>
  <c r="J42" i="6"/>
  <c r="F44" i="6"/>
  <c r="F42" i="6" s="1"/>
  <c r="G39" i="6"/>
  <c r="H39" i="6"/>
  <c r="I39" i="6"/>
  <c r="J39" i="6"/>
  <c r="F41" i="6"/>
  <c r="F39" i="6" s="1"/>
  <c r="G36" i="6"/>
  <c r="H36" i="6"/>
  <c r="I36" i="6"/>
  <c r="J36" i="6"/>
  <c r="F38" i="6"/>
  <c r="F36" i="6" s="1"/>
  <c r="G33" i="6"/>
  <c r="H33" i="6"/>
  <c r="I33" i="6"/>
  <c r="J33" i="6"/>
  <c r="F35" i="6"/>
  <c r="F33" i="6" s="1"/>
  <c r="D15" i="3" l="1"/>
  <c r="D13" i="3" s="1"/>
  <c r="D14" i="5"/>
  <c r="H15" i="5"/>
  <c r="K15" i="5"/>
  <c r="G15" i="5"/>
  <c r="D17" i="5"/>
  <c r="K113" i="5"/>
  <c r="H22" i="6"/>
  <c r="F82" i="6"/>
  <c r="F78" i="6" s="1"/>
  <c r="F77" i="6" s="1"/>
  <c r="G27" i="6"/>
  <c r="G20" i="6"/>
  <c r="I15" i="5"/>
  <c r="K17" i="5"/>
  <c r="D15" i="5"/>
  <c r="H17" i="5"/>
  <c r="D86" i="5"/>
  <c r="J21" i="6"/>
  <c r="J20" i="6"/>
  <c r="J15" i="5"/>
  <c r="F17" i="5"/>
  <c r="D153" i="5"/>
  <c r="I78" i="6"/>
  <c r="I77" i="6" s="1"/>
  <c r="I13" i="6"/>
  <c r="I29" i="6"/>
  <c r="I19" i="6" s="1"/>
  <c r="F19" i="6" s="1"/>
  <c r="E15" i="5"/>
  <c r="E30" i="5"/>
  <c r="F15" i="5"/>
  <c r="D113" i="5"/>
  <c r="J14" i="6"/>
  <c r="J15" i="6"/>
  <c r="H14" i="6"/>
  <c r="H15" i="6"/>
  <c r="G14" i="6"/>
  <c r="G15" i="6"/>
  <c r="H115" i="6"/>
  <c r="F118" i="6"/>
  <c r="F115" i="6" s="1"/>
  <c r="F87" i="6"/>
  <c r="J14" i="5"/>
  <c r="G21" i="6"/>
  <c r="J18" i="6"/>
  <c r="J27" i="6"/>
  <c r="F23" i="6"/>
  <c r="I26" i="6"/>
  <c r="I17" i="5"/>
  <c r="G17" i="5"/>
  <c r="E17" i="5"/>
  <c r="F24" i="6"/>
  <c r="F17" i="6"/>
  <c r="F16" i="6"/>
  <c r="F25" i="6"/>
  <c r="G100" i="6"/>
  <c r="H27" i="6"/>
  <c r="K86" i="5"/>
  <c r="G86" i="5"/>
  <c r="H14" i="5"/>
  <c r="J113" i="5"/>
  <c r="I128" i="5"/>
  <c r="E128" i="5"/>
  <c r="I153" i="5"/>
  <c r="E153" i="5"/>
  <c r="F32" i="6"/>
  <c r="H18" i="6"/>
  <c r="J22" i="6"/>
  <c r="J26" i="6"/>
  <c r="J86" i="5"/>
  <c r="F86" i="5"/>
  <c r="E113" i="5"/>
  <c r="D16" i="5"/>
  <c r="D13" i="5" s="1"/>
  <c r="H128" i="5"/>
  <c r="H153" i="5"/>
  <c r="H30" i="5"/>
  <c r="I86" i="5"/>
  <c r="F14" i="5"/>
  <c r="K128" i="5"/>
  <c r="G128" i="5"/>
  <c r="K153" i="5"/>
  <c r="G153" i="5"/>
  <c r="D57" i="3"/>
  <c r="F67" i="6"/>
  <c r="F65" i="6" s="1"/>
  <c r="G65" i="6"/>
  <c r="G22" i="6"/>
  <c r="G26" i="6"/>
  <c r="H26" i="6"/>
  <c r="H86" i="5"/>
  <c r="I14" i="5"/>
  <c r="E14" i="5"/>
  <c r="F128" i="5"/>
  <c r="J17" i="5"/>
  <c r="J153" i="5"/>
  <c r="F153" i="5"/>
  <c r="F102" i="6"/>
  <c r="F100" i="6" s="1"/>
  <c r="I100" i="6"/>
  <c r="D128" i="5"/>
  <c r="J128" i="5"/>
  <c r="G113" i="5"/>
  <c r="K14" i="5"/>
  <c r="I113" i="5"/>
  <c r="H113" i="5"/>
  <c r="G14" i="5"/>
  <c r="F113" i="5"/>
  <c r="K16" i="5"/>
  <c r="J16" i="5"/>
  <c r="I16" i="5"/>
  <c r="G16" i="5"/>
  <c r="F16" i="5"/>
  <c r="K30" i="5"/>
  <c r="J30" i="5"/>
  <c r="I30" i="5"/>
  <c r="H16" i="5"/>
  <c r="G30" i="5"/>
  <c r="F30" i="5"/>
  <c r="E16" i="5"/>
  <c r="H78" i="6"/>
  <c r="H77" i="6" s="1"/>
  <c r="J78" i="6"/>
  <c r="J77" i="6" s="1"/>
  <c r="G78" i="6"/>
  <c r="G77" i="6" s="1"/>
  <c r="F93" i="6"/>
  <c r="F22" i="6" l="1"/>
  <c r="F18" i="6"/>
  <c r="H12" i="6"/>
  <c r="I13" i="5"/>
  <c r="G12" i="6"/>
  <c r="H13" i="5"/>
  <c r="F21" i="6"/>
  <c r="I12" i="6"/>
  <c r="I27" i="6"/>
  <c r="F20" i="6"/>
  <c r="F29" i="6"/>
  <c r="F27" i="6" s="1"/>
  <c r="F13" i="6"/>
  <c r="F15" i="6"/>
  <c r="J12" i="6"/>
  <c r="K13" i="5"/>
  <c r="F13" i="5"/>
  <c r="E13" i="5"/>
  <c r="J13" i="5"/>
  <c r="F26" i="6"/>
  <c r="G13" i="5"/>
  <c r="F12" i="6" l="1"/>
</calcChain>
</file>

<file path=xl/sharedStrings.xml><?xml version="1.0" encoding="utf-8"?>
<sst xmlns="http://schemas.openxmlformats.org/spreadsheetml/2006/main" count="1145" uniqueCount="378">
  <si>
    <t>Сведения о показателях (индикаторах) муниципальной программы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</si>
  <si>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</si>
  <si>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</si>
  <si>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</si>
  <si>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</si>
  <si>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</si>
  <si>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</si>
  <si>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</si>
  <si>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</si>
  <si>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</si>
  <si>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</si>
  <si>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</si>
  <si>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</si>
  <si>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</si>
  <si>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</si>
  <si>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</si>
  <si>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</si>
  <si>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</si>
  <si>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</si>
  <si>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</si>
  <si>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</si>
  <si>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</si>
  <si>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</si>
  <si>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</si>
  <si>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</si>
  <si>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</si>
  <si>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</si>
  <si>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</si>
  <si>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</si>
  <si>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</si>
  <si>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</si>
  <si>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</si>
  <si>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</si>
  <si>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</si>
  <si>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</si>
  <si>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</si>
  <si>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</si>
  <si>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</si>
  <si>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</si>
  <si>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</si>
  <si>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</si>
  <si>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</si>
  <si>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</si>
  <si>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</si>
  <si>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</si>
  <si>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</si>
  <si>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</si>
  <si>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</si>
  <si>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</si>
  <si>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</si>
  <si>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</si>
  <si>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</si>
  <si>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</si>
  <si>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</si>
  <si>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</si>
  <si>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</si>
  <si>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</si>
  <si>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</si>
  <si>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</si>
  <si>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</si>
  <si>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</si>
  <si>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</si>
  <si>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</si>
  <si>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</si>
  <si>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</si>
  <si>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</si>
  <si>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</si>
  <si>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</si>
  <si>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%</t>
  </si>
  <si>
    <t>1.1.1.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</si>
  <si>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</si>
  <si>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</si>
  <si>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</si>
  <si>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1.1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</si>
  <si>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</si>
  <si>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</si>
  <si>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</si>
  <si>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</si>
  <si>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</si>
  <si>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</si>
  <si>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</si>
  <si>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</si>
  <si>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>ОСНОВНОЕ 
МЕРОПРИЯТИЕ 1.3.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</si>
  <si>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</si>
  <si>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ПОДПРОГРАММА 3</t>
  </si>
  <si>
    <t>ОСНОВНОЕ 
МЕРОПРИЯТИЕ 3.1.</t>
  </si>
  <si>
    <t>ПОДПРОГРАММА 4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</si>
  <si>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</si>
  <si>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</si>
  <si>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</si>
  <si>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</si>
  <si>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 МЕРОПРИЯТИЕ 3.1.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</si>
  <si>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</si>
  <si>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</si>
  <si>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</si>
  <si>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</si>
  <si>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 xml:space="preserve">ПОДПРОГРАММА 1 </t>
  </si>
  <si>
    <t>ОСНОВНОЕ
МЕРОПРИЯТИЕ 2.1</t>
  </si>
  <si>
    <t>ОСНОВНОЕ
МЕРОПРИЯТИЕ 2.2</t>
  </si>
  <si>
    <t>0113</t>
  </si>
  <si>
    <t>0801</t>
  </si>
  <si>
    <t>1001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</si>
  <si>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</si>
  <si>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</si>
  <si>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Администрация Павловского муниципального района Воронежской области</t>
  </si>
  <si>
    <t>Администрация Павловского муниципального района  Воронежской области</t>
  </si>
  <si>
    <t>Организация уличного освещения</t>
  </si>
  <si>
    <t>0503</t>
  </si>
  <si>
    <t>ОСНОВНОЕ МЕРОПРИЯТИЕ 1.2.</t>
  </si>
  <si>
    <t>Организация мест захоронения</t>
  </si>
  <si>
    <t>ОСНОВНОЕ МЕРОПРИЯТИЕ 1.3.</t>
  </si>
  <si>
    <t>Организация водоснабжения</t>
  </si>
  <si>
    <t>ОСНОВНОЕ МЕРОПРИЯТИЕ 1.4.</t>
  </si>
  <si>
    <t>Организация газоснабжения</t>
  </si>
  <si>
    <t>ОСНОВНОЕ МЕРОПРИЯТИЕ 1.5.</t>
  </si>
  <si>
    <t>Благоустройство территории сельского поселения</t>
  </si>
  <si>
    <t>ОСНОВНОЕ МЕРОПРИЯТИЕ 1.6.</t>
  </si>
  <si>
    <t>Осуществление дорожной деятельности в отношении автомобильных дорог местного значения</t>
  </si>
  <si>
    <t>ОСНОВНОЕ МЕРОПРИЯТИЕ 1.7.</t>
  </si>
  <si>
    <t>Озеленение территории</t>
  </si>
  <si>
    <t>0409</t>
  </si>
  <si>
    <t>ОСНОВНОЕ МЕРОПРИЯТИЕ 1.8.</t>
  </si>
  <si>
    <t>Обеспечение сохранности и ремонт военно-мемориальных объектов</t>
  </si>
  <si>
    <t>ОСНОВНОЕ МЕРОПРИЯТИЕ 1.9.</t>
  </si>
  <si>
    <t>Культурно-досуговая деятельность и развитие народного творчества</t>
  </si>
  <si>
    <t>Укрепление материально-технической базы учреждений культуры</t>
  </si>
  <si>
    <t>Обеспечение реализации муниципальной программы</t>
  </si>
  <si>
    <t>0102</t>
  </si>
  <si>
    <t>0104</t>
  </si>
  <si>
    <t>ОСНОВНОЕ 
МЕРОПРИЯТИЕ 3.2.</t>
  </si>
  <si>
    <t>0203</t>
  </si>
  <si>
    <t>0314</t>
  </si>
  <si>
    <t>1101</t>
  </si>
  <si>
    <t>1301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</si>
  <si>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</si>
  <si>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</si>
  <si>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t>Профилактика преступности, обеспечение необходимых условий для безопасной жизнедеятельности</t>
  </si>
  <si>
    <t>Профилактика коррупции</t>
  </si>
  <si>
    <t>ПОДПРОГРАММА 5</t>
  </si>
  <si>
    <t>ОСНОВНОЕ 
МЕРОПРИЯТИЕ 5.1.</t>
  </si>
  <si>
    <t>Повышение энергетической эффективности в электроснабжении</t>
  </si>
  <si>
    <t>ОСНОВНОЕ 
МЕРОПРИЯТИЕ 5.2.</t>
  </si>
  <si>
    <t>Повышение энергетической эффективности в газоснабжении</t>
  </si>
  <si>
    <t>ОСНОВНОЕ 
МЕРОПРИЯТИЕ 5.3.</t>
  </si>
  <si>
    <t>Повышение энергетической эффективности в водоснабжении</t>
  </si>
  <si>
    <t>Повышение уровня благоустройства сельской территории</t>
  </si>
  <si>
    <t>Содержание мест захоронения в надлежащем состоянии</t>
  </si>
  <si>
    <t>Реконструкция и развитие сетей коммунальной инфраструктуры;                                 повышение удовлетворенности населения уровнем жилищно-коммунального обслуживания</t>
  </si>
  <si>
    <t xml:space="preserve">Повышение уровня благоустройства сельской территории;             создание комфортных условий для отдыха населения        </t>
  </si>
  <si>
    <t>Приведение улично-дорожной сети в соответствии с нормативными требованиями</t>
  </si>
  <si>
    <t>Улучшение экологической обстановки и создание благоприятных условий для проживания населения, сохранение биологического разнообразия</t>
  </si>
  <si>
    <t>Сохранность военно-мемориальных объектов и содержание  в надлежащем состоянии</t>
  </si>
  <si>
    <t xml:space="preserve">Создание ТОС и с их помощью решение проблем сельской территории </t>
  </si>
  <si>
    <t>сохранение и эффективное использование культурного наследия;                          решение организации досуга молодежи, формирование правильной ценностной ориентации подрастающего поколения</t>
  </si>
  <si>
    <t>Сохранение и укрепление материально-технической базы учреждений культуры</t>
  </si>
  <si>
    <t>Создание эффективной системы планирования и управления реализацией мероприятий муниципальной программы;                  обеспечение эффективного и целенаправленного расходования бюджетных средств</t>
  </si>
  <si>
    <t>Создание эффективной системы защиты населения от чрезвычайных ситуаций природного и техногенного характера</t>
  </si>
  <si>
    <t xml:space="preserve">Снижение рисков и смягчение последствий чрезвычайных ситуаций природного и техногенного характера </t>
  </si>
  <si>
    <t>Повышение качества и результативности противодействия преступности</t>
  </si>
  <si>
    <t>Повышение качества и результативности противодействия коррупции</t>
  </si>
  <si>
    <t xml:space="preserve">Повышение эффективности  использования энергетических ресурсов    </t>
  </si>
  <si>
    <t>Обеспечение устойчивого социально-экономического развития сельского поселения;                          создание комфортных условий для проживания жителей сельского поселения</t>
  </si>
  <si>
    <t>Реконструкция и развитие сетей коммунальной инфраструктуры;                                 обеспечение населения качественной питьевой водой, соответствующей требованиям безопасности, установленным санитарно-эпидемиологическими нормами</t>
  </si>
  <si>
    <t>ОСНОВНОЕ                       МЕРОПРИЯТИЕ 1.3.</t>
  </si>
  <si>
    <t>ОСНОВНОЕ                       МЕРОПРИЯТИЕ 1.4.</t>
  </si>
  <si>
    <t>ОСНОВНОЕ                       МЕРОПРИЯТИЕ 1.5.</t>
  </si>
  <si>
    <t>ОСНОВНОЕ                       МЕРОПРИЯТИЕ 1.6.</t>
  </si>
  <si>
    <t>ОСНОВНОЕ                       МЕРОПРИЯТИЕ 1.7.</t>
  </si>
  <si>
    <t>ОСНОВНОЕ 
МЕРОПРИЯТИЕ 1.8.</t>
  </si>
  <si>
    <t>ОСНОВНОЕ 
МЕРОПРИЯТИЕ 1.9.</t>
  </si>
  <si>
    <t>ОСНОВНОЕ
МЕРОПРИЯТИЕ 3.1.</t>
  </si>
  <si>
    <t>ОСНОВНОЕ
МЕРОПРИЯТИЕ 3.2.</t>
  </si>
  <si>
    <t>ОСНОВНОЕ
МЕРОПРИЯТИЕ 4.1.</t>
  </si>
  <si>
    <t>ОСНОВНОЕ
МЕРОПРИЯТИЕ 4.2.</t>
  </si>
  <si>
    <t>ОСНОВНОЕ
МЕРОПРИЯТИЕ 4.3.</t>
  </si>
  <si>
    <t>ОСНОВНОЕ
МЕРОПРИЯТИЕ 4.4.</t>
  </si>
  <si>
    <t>ОСНОВНОЕ
МЕРОПРИЯТИЕ 5.1.</t>
  </si>
  <si>
    <t>ОСНОВНОЕ                                                           МЕРОПРИЯТИЕ 5.3.</t>
  </si>
  <si>
    <t>"Обеспечение реализации муниципальной программы"</t>
  </si>
  <si>
    <t>ОСНОВНОЕ 
МЕРОПРИЯТИЕ 1.4.</t>
  </si>
  <si>
    <t>ОСНОВНОЕ 
МЕРОПРИЯТИЕ 1.5.</t>
  </si>
  <si>
    <t>ОСНОВНОЕ 
МЕРОПРИЯТИЕ 1.6.</t>
  </si>
  <si>
    <t>ОСНОВНОЕ 
МЕРОПРИЯТИЕ 1.7.</t>
  </si>
  <si>
    <t>бюджет сельского поселения</t>
  </si>
  <si>
    <t>ОСНОВНОЕ  МЕРОПРИЯТИЕ 3.2.</t>
  </si>
  <si>
    <t>ОСНОВНОЕ  МЕРОПРИЯТИЕ 5.1.</t>
  </si>
  <si>
    <t>ОСНОВНОЕ  МЕРОПРИЯТИЕ 5.2.</t>
  </si>
  <si>
    <t>ОСНОВНОЕ  МЕРОПРИЯТИЕ 5.3.</t>
  </si>
  <si>
    <t xml:space="preserve">ОСНОВНОЕ МЕРОПРИЯТИЕ 1.1 Организация уличного освещения
</t>
  </si>
  <si>
    <t>ОСНОВНОЕ  МЕРОПРИЯТИЕ 1.2. Организация мест захоронения</t>
  </si>
  <si>
    <t>ОСНОВНОЕ  МЕРОПРИЯТИЕ 1.3. Организация водоснабжения</t>
  </si>
  <si>
    <t>ОСНОВНОЕ  МЕРОПРИЯТИЕ 1.4. Организация газоснабжения</t>
  </si>
  <si>
    <t>ОСНОВНОЕ  МЕРОПРИЯТИЕ 2.1  Культурно-досуговая деятельность и развитие народного творчества</t>
  </si>
  <si>
    <t xml:space="preserve">ОСНОВНОЕ  МЕРОПРИЯТИЕ 2.2. Укрепление материально-технической базы учреждений культуры </t>
  </si>
  <si>
    <t>ПОДПРОГРАММА 3 "Обеспечение реализации муниципальной программы"</t>
  </si>
  <si>
    <t>ОСНОВНОЕ МЕРОПРИЯТИЕ 4.1. Предупреждение и помощь населению в чрезвычайных ситуациях</t>
  </si>
  <si>
    <t>ОСНОВНОЕ МЕРОПРИЯТИЕ 4.2. Обеспечение первичных мер пожарной безопасности на территории сельского поселения</t>
  </si>
  <si>
    <t>ОСНОВНОЕ МЕРОПРИЯТИЕ 5.2. Повышение энергетической эффективности в газоснабжении</t>
  </si>
  <si>
    <t>ОСНОВНОЕ МЕРОПРИЯТИЕ 5.3. Повышение энергетической эффективности в водоснабжении</t>
  </si>
  <si>
    <t>Уровень газификации домов сетевым газом</t>
  </si>
  <si>
    <t>ОСНОВНОЕ  МЕРОПРИЯТИЕ 1.8. Обеспечение сохранности и ремонт военно-мемориальных объектов</t>
  </si>
  <si>
    <t xml:space="preserve">Доля внедрения поселением светодиодных светильников  в системе наружного освещения </t>
  </si>
  <si>
    <t>Содержание мест захоронения</t>
  </si>
  <si>
    <t>да/нет</t>
  </si>
  <si>
    <t>Количество благоустроенных мест массового отдыха</t>
  </si>
  <si>
    <t>Доля протяженности освещенных частей улиц, проездов, набережных к их общей протяженности</t>
  </si>
  <si>
    <t>Обеспеченность населения центральным водоснабжением</t>
  </si>
  <si>
    <t>Количество отремонтированных и благоустроенных военно-мемориальных объектов</t>
  </si>
  <si>
    <t>Количество культурно-досуговых мероприятий, проводимых учреждениями культуры</t>
  </si>
  <si>
    <t>Количество отремонтированных учреждений культуры</t>
  </si>
  <si>
    <t>Уровень использования плановых назначений по расходам на реализацию подпрограммы</t>
  </si>
  <si>
    <t>Проведение мероприятий по дезинсекционным и акарицидным обработкам</t>
  </si>
  <si>
    <t>Доля расходов бюджета поселения на содержание органов местного самоуправления</t>
  </si>
  <si>
    <t>руб.</t>
  </si>
  <si>
    <t>Полнота информационного обеспечения населения</t>
  </si>
  <si>
    <t xml:space="preserve">Доля расходов бюджета поселения на обеспечение выполнения других расходных обязательств  </t>
  </si>
  <si>
    <t>1.</t>
  </si>
  <si>
    <t>Оказание поддержки гражданам и их объединениям, участвующим в охране общественного порядка, создание условий для деятельности добровольных народных дружин</t>
  </si>
  <si>
    <t xml:space="preserve">Доля объемов воды, потребляемой (используемой) бюджетными учреждениями, расчеты за которую осуществляются с использованием приборов учета, в общем объеме воды, потребляемой (используемой) бюджетными учреждениями </t>
  </si>
  <si>
    <t xml:space="preserve">Доля объемов природного газа, потребляемого (используемого) бюджетными учреждениями, расчеты за который осуществляются с использованием приборов учета, в общем объеме природного газа, потребляемого (используемого) бюджетными учреждениями </t>
  </si>
  <si>
    <t>Количество высаженных деревьев</t>
  </si>
  <si>
    <t xml:space="preserve"> Численность пожаров относительно базового года</t>
  </si>
  <si>
    <t>Доля расходов бюджета на обеспечение энергетическими ресурсами бюджетных учреждений</t>
  </si>
  <si>
    <t>Доля расходов бюджета на обеспечение выполнения мероприятий подпрограммы</t>
  </si>
  <si>
    <t xml:space="preserve">Значение показателя рассчитывается по формуле:
D= Фр/Ор*100
где:
Фр – фактические расходы на содержание органов местного самоуправления поселения (за исключением субвенций из областного бюджета) учитывает только оплату труда и начисления на оплату труда органов местного самоуправления 
Ор - общий объем расходов бюджета (за исключением субвенций из областного бюджета) за отчетный период
</t>
  </si>
  <si>
    <t xml:space="preserve">Показатель оценивается по критериям:
1) наличие права собственности на земельный участок;
 2) наличие Правил организации и содержания мест захоронения на территории поселения;
3) наличие ограждения, не требующего ремонта и покраски;
4) отсутствие сорной травяной растительности
</t>
  </si>
  <si>
    <t>Показатель определяется как количество отремонтированных учреждений культуры, шт.</t>
  </si>
  <si>
    <t xml:space="preserve">Показатель определяется в соответствии с заключенными договорами по критерию:
- проведение профилактической дезинсекции анофелогенных водоёмов в трёхкилометровой зоне жилых поселений, проведение дезинсекционных (против комаров) и акарицидных (против клещей) обработок мест массового пребывания населения
</t>
  </si>
  <si>
    <t xml:space="preserve">Значение показателя рассчитывается по формуле:                                                         D= Фр/Ор*100
где:
Фр – фактические расходы на выполнение мероприятий по подпрограмме
Ор - общий объем расходов бюджета по программе за отчетный период
</t>
  </si>
  <si>
    <t xml:space="preserve">Показатель определяется по формуле:              Д= Kn/Ko*100
где:
Д – доля домовладений подключенных к центральному водоснабжению, %;
Кп – количество жилых домовладений, подключенных к центральному водоснабжению, единиц;
Ко – количество жилых домов, единиц
</t>
  </si>
  <si>
    <t xml:space="preserve">Показатель определяется по формуле:                        D =  (S отр)/(S об)*100, где:                        D – доля отремонтированных автомобильных дорог с твёрдым покрытием, %;
Sотр – автомобильных дорог, отвечающих нормативным требованиям;  км
Sоб – общая протяжённость автомобильных дорог общего пользования;  км
</t>
  </si>
  <si>
    <t>Показатель определяется как общее количество высаженных деревьев, шт.</t>
  </si>
  <si>
    <t>Показатель определяется как общее количество отремонтированных и благоустроенных военно-мемориальных объектов, шт.</t>
  </si>
  <si>
    <t xml:space="preserve">Значение показателя рассчитывается по формуле:                                                         D= Фр/Ор*100
где:
Фр – фактические расходы на обеспечение энергетическими ресурсами бюджетных учреждений
Ор - общий объем расходов бюджета по программе за отчетный период
</t>
  </si>
  <si>
    <t>Значение показателя рассчитывается по формуле:                                                         D= Кс/Ко*100
где:
Кс – количество светодиодных светильников наружного освещения, шт.
Ко - общее количество светильников наружного освещения, шт.</t>
  </si>
  <si>
    <t>Значение показателя рассчитывается как отношение объемов природного газа, расчеты за который ведутся с использованием приборов учета, к общему объему природного газа, потребляемого бюджетными учреждениями, умноженное на 100</t>
  </si>
  <si>
    <t>Значение показателя рассчитывается как отношение объемов воды, расчеты за которую ведутся с использованием приборов учета, к общему объему воды, потребляемой бюджетными учреждениями, умноженное на 100</t>
  </si>
  <si>
    <t>ответственный специалист администрации сельского поселения</t>
  </si>
  <si>
    <t>Численность пожаров относительно базового года</t>
  </si>
  <si>
    <t>Показатель рассчитывается на основе данных Отдела надзорной деятельности и профилактической работы по Павловскому району</t>
  </si>
  <si>
    <t>да</t>
  </si>
  <si>
    <t>Количество посещающих культурно-досуговые мероприятия</t>
  </si>
  <si>
    <t>чел.</t>
  </si>
  <si>
    <t>Показатель определяется как общее количество проведенных культурно-досуговых мероприятий, шт.</t>
  </si>
  <si>
    <t>Показатель рассчитывается по формуле:                                              Р= Кр/Чф, где:                                                           Кр - кассовые расходы на реализацию подпрограммы за отчетный период,                                     Чф - фактическая численность населения на конец отчетного периода, чел.</t>
  </si>
  <si>
    <t>35,0</t>
  </si>
  <si>
    <t>50,0</t>
  </si>
  <si>
    <t>65,0</t>
  </si>
  <si>
    <t>70,0</t>
  </si>
  <si>
    <t>Доля протяженности автомобильных дорог общего пользования, отвечающих нормативным требованиям</t>
  </si>
  <si>
    <t>Показатель определяется как общее количество посещающих культурно-досуговые мероприятия в год, чел.</t>
  </si>
  <si>
    <t xml:space="preserve">К местам массового отдыха населения относятся скверы, парки, пляжи. Под организацией обустройства мест массового отдыха населения понимается комплекс организационных (в том числе наличие правоустанавливающих документов на земельный участок), благоустроительных, природоохранных и иных работ, направленных на организацию массового отдыха в пределах установленных территорий. Для признания территории местом массового отдыха необходимо наличие элементов озеленения, скамеек, урн, туалета, светильников наружного освещения, если место массового отдыха находится в черте населённого пункта.                                  </t>
  </si>
  <si>
    <t>2</t>
  </si>
  <si>
    <t>Количество  ТОС, организованных в поселении</t>
  </si>
  <si>
    <t>Количество  ТОС, организованных в поселении, шт.</t>
  </si>
  <si>
    <t>Количество ТОС, организованных в поселении</t>
  </si>
  <si>
    <t>45,0</t>
  </si>
  <si>
    <t>60,0</t>
  </si>
  <si>
    <t>Расходы бюджета на выполнение мероприятий программы в расчете на 1 жителя</t>
  </si>
  <si>
    <t>ОСНОВНОЕ МЕРОПРИЯТИЕ 4.3. Профилактика преступности, обеспечение необходимых условий для безопасной жизнедеятельности</t>
  </si>
  <si>
    <t>ОСНОВНОЕ МЕРОПРИЯТИЕ 5.1. Повышение энергетической эффективности в электроснабжении</t>
  </si>
  <si>
    <t>не позднее 01 марта года, следующего за отчетным</t>
  </si>
  <si>
    <t>Освещенность признается нормальной при установке светильников уличного освещения через одну опору, то есть на расстоянии 80 м друг от друга.                                                         Дп = (Кф*80м/Оп)*100, где:                                                                                 Дп - доля протяженности освещенных частей улиц, проездов в их общей протяженности, %,                                                              Кф - количество уличных фонарей, единиц,                                                                 Оп - общая протяженность улиц, проездов, м</t>
  </si>
  <si>
    <t xml:space="preserve">Показатель определяется по формуле:                     У= Kn/Ko*100
где:
У – уровень газификации домов сетевым газом, %;
Кг – количество газифицированных жилых домовладений, единиц;
Ко – количество жилых домов, единиц
</t>
  </si>
  <si>
    <t>Показатель рассчитывается по формуле:                                              У= Кр/Пр, где:                                                        Кр - кассовые расходы на реализацию подпрограммы за отчетный период,                                     Пр - плановые расходы на реализацию подпрограммы в соответствии с кассовым планом на отчетный период</t>
  </si>
  <si>
    <t xml:space="preserve">Значение показателя рассчитывается по формуле:
D= Фр/Ор*100
где:
Фр – фактические расходы на выполнение других расходных обязательств (за исключением субвенций из областного бюджета)
Ор - общий объем расходов бюджета (за исключением субвенций из областного бюджета) за отчетный период
</t>
  </si>
  <si>
    <t>Создание безопасной и комфортной среды проживания и жизнедеятельности граждан</t>
  </si>
  <si>
    <t>внебюджет-ные источники</t>
  </si>
  <si>
    <t>област-ной бюджет</t>
  </si>
  <si>
    <t>федераль-ный бюджет</t>
  </si>
  <si>
    <t>Профилактика преступности, обеспечение необходимых условий для безопасной жизнедея-тельности</t>
  </si>
  <si>
    <t>Повышение энергетической эффективности в электроснабже-нии</t>
  </si>
  <si>
    <t xml:space="preserve">Приложение № 1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
</t>
  </si>
  <si>
    <t>Петровского сельского поселения Павловского муниципального района</t>
  </si>
  <si>
    <t xml:space="preserve">«Социально-экономическое развитие Петровского сельского поселения» </t>
  </si>
  <si>
    <t>МУНИЦИПАЛЬНАЯ ПРОГРАММА "Социально-экономическое развитие Петровского сельского поселения"</t>
  </si>
  <si>
    <t>ПОДПРОГРАММА 1  «Развитие инфраструктуры и благоустройство территории Петровского сельского поселения»</t>
  </si>
  <si>
    <t>ПОДПРОГРАММА 2 «Развитие культуры Петровского сельского поселения»</t>
  </si>
  <si>
    <t>ОСНОВНОЕ  МЕРОПРИЯТИЕ 3.1. Финансовое обеспечение деятельности органов местного самоуправления Петровского сельского поселения</t>
  </si>
  <si>
    <t>ОСНОВНОЕ  МЕРОПРИЯТИЕ 3.2. Финансовое обеспечение выполнения других расходных обязательств Петровского сельского поселения органами местного самоуправления Петровского сельского поселения</t>
  </si>
  <si>
    <t>ПОДПРОГРАММА 4 "Безопасность и правопорядок на территории Петровского сельского поселения"</t>
  </si>
  <si>
    <t>ПОДПРОГРАММА 5 "Энергосбережение и повышение энергетической эффективности на территории Петровского сельского поселения"</t>
  </si>
  <si>
    <t xml:space="preserve">Приложение № 2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</si>
  <si>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>муниципальной программы Петровского сельского поселения Павловского муниципального района</t>
  </si>
  <si>
    <t xml:space="preserve">Приложение № 3
к муниципальной программе Петровского сельского поселения  Павловского муниципального района                                  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</si>
  <si>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 xml:space="preserve">Расходы  бюджета Петровского сельского поселения Павловского муниципального района на реализацию </t>
  </si>
  <si>
    <t>Администрация Петровского сельского поселения Павловского муниципального района</t>
  </si>
  <si>
    <t>«Развитие инфраструкту-ры и благоустройство территории Петровского сельского поселения»</t>
  </si>
  <si>
    <t>Поддержка и развитие ТОС на территории Петровского сельского поселения</t>
  </si>
  <si>
    <t>«Развитие культуры Петровского сельского поселения»</t>
  </si>
  <si>
    <t>Финансовое обеспечение деятельности органов местного самоуправления Петровского сельского поселения</t>
  </si>
  <si>
    <t>Финансовое обеспечение выполнения других расходных обязательств Петровского сельского поселения органами местного самоуправления Петровского сельского поселения</t>
  </si>
  <si>
    <t>Безопасность и правопорядок на территории Петровского сельского поселения</t>
  </si>
  <si>
    <t>Энергосбережение и повышение энергетической эффективности на территории Петровского сельского поселения</t>
  </si>
  <si>
    <t xml:space="preserve">Приложение № 4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</si>
  <si>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>бюджета Петровского сельского поселения Павловского муниципального района, внебюджетных источников на реализацию</t>
  </si>
  <si>
    <t xml:space="preserve">муниципальной программы Петровского сельского поселения Павловского муниципального района </t>
  </si>
  <si>
    <t xml:space="preserve">«Социально-экономическое развитие Петровского сельского поселения»  </t>
  </si>
  <si>
    <t xml:space="preserve">«Развитие инфраструктуры и благоустройство территории Петровского сельского поселения» </t>
  </si>
  <si>
    <t>Развитие культуры Петровского сельского поселения</t>
  </si>
  <si>
    <t xml:space="preserve">Приложение № 5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</si>
  <si>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 xml:space="preserve">План реализации муниципальной программы Петровского сельского поселения Павловского муниципального района </t>
  </si>
  <si>
    <t>Администрация Петровского сельского поселения</t>
  </si>
  <si>
    <t>«Развитие инфраструктуры и благоустройство территории Петровского сельского поселения»</t>
  </si>
  <si>
    <t>Сохранение и развитие культурного потенциала Петровского сельского поселения</t>
  </si>
  <si>
    <t>"Энергосбережение и повышение энергетической эффективности на территории Петровского сельского поселения"</t>
  </si>
  <si>
    <t xml:space="preserve">Приложение № 6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</si>
  <si>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>"Социально-экономическое развитие Петровского сельского поселения"</t>
  </si>
  <si>
    <t>"Развитие инфраструктуры и благоустройство территории Петровского сельского поселения"</t>
  </si>
  <si>
    <t>"Развитие культуры Петровского сельского поселения"</t>
  </si>
  <si>
    <t>"Безопасность и правопорядок на территории Петровского сельского поселения"</t>
  </si>
  <si>
    <t>31,0</t>
  </si>
  <si>
    <t>33,0</t>
  </si>
  <si>
    <t>40,0</t>
  </si>
  <si>
    <t>1</t>
  </si>
  <si>
    <t>57,0</t>
  </si>
  <si>
    <t>72,0</t>
  </si>
  <si>
    <t>73,0</t>
  </si>
  <si>
    <t>74,0</t>
  </si>
  <si>
    <t>75,0</t>
  </si>
  <si>
    <t>20,0</t>
  </si>
  <si>
    <t>22,0</t>
  </si>
  <si>
    <t>24,0</t>
  </si>
  <si>
    <t>27,0</t>
  </si>
  <si>
    <t>34,0</t>
  </si>
  <si>
    <t>37,0</t>
  </si>
  <si>
    <t>Содержание сквера</t>
  </si>
  <si>
    <t>Показатель оценивается по критериям:
1) наличие права собственности на земельный участок;
2) наличие ограждения, не требующего ремонта и покраски;
3) отсутствие сорной травяной растительности</t>
  </si>
  <si>
    <t>ОСНОВНОЕ 
МЕРОПРИЯТИЕ 1.10.</t>
  </si>
  <si>
    <t>Благоусройство сквера на территории Петровского сельского поселения</t>
  </si>
  <si>
    <t>ОСНОВНОЕ МЕРОПРИЯТИЕ 1.10.</t>
  </si>
  <si>
    <t>Поддержка и развитие ТОС на территории сельского поселения</t>
  </si>
  <si>
    <t>Благоустройство сквера</t>
  </si>
  <si>
    <t>Содержание территории сквера в надлежащем состоянии</t>
  </si>
  <si>
    <t>0107</t>
  </si>
  <si>
    <t>1003</t>
  </si>
  <si>
    <t>ОСНОВНОЕ 
МЕРОПРИЯТИЕ 2.3.</t>
  </si>
  <si>
    <t>Проведение капитального ремонта учреждений культуры</t>
  </si>
  <si>
    <t>ОСНОВНОЕ  МЕРОПРИЯТИЕ 2.3. Проведение капитального ремонта учреждений культуры</t>
  </si>
  <si>
    <t>Количество отремонтированных сельских Домов культуры</t>
  </si>
  <si>
    <t>Показатель определяется как количество отремонтированных сельских Домов культуры, шт.</t>
  </si>
  <si>
    <t>ОСНОВНОЕ  МЕРОПРИЯТИЕ 2.3.</t>
  </si>
  <si>
    <t>Проведение капитального ремонта сельских Домов культуры</t>
  </si>
  <si>
    <t>ОСНОВНОЕ
МЕРОПРИЯТИЕ 2.3</t>
  </si>
  <si>
    <t>0502</t>
  </si>
  <si>
    <t>0412</t>
  </si>
  <si>
    <t>на 2023 год</t>
  </si>
  <si>
    <t>ОСНОВНОЕ  МЕРОПРИЯТИЕ 1.6. Благоустройство территории сельского поселения</t>
  </si>
  <si>
    <t>ОСНОВНОЕ  МЕРОПРИЯТИЕ 1.7. Осуществление дорожной деятельности в отношении автомобильных дорог местного значения</t>
  </si>
  <si>
    <t>ОСНОВНОЕ  МЕРОПРИЯТИЕ 1.5. Озеленение территории</t>
  </si>
  <si>
    <t>ОСНОВНОЕ  МЕРОПРИЯТИЕ 1.10. Благоустройство сквера</t>
  </si>
  <si>
    <t>ОСНОВНОЕ  МЕРОПРИЯТИЕ 1.9. Поддержка и развитие ТОС на территории Петровского сельского поселения</t>
  </si>
  <si>
    <t> 1.1.1</t>
  </si>
  <si>
    <t>1.4.1</t>
  </si>
  <si>
    <t>1.5.1</t>
  </si>
  <si>
    <t> 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</si>
  <si>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</si>
  <si>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</si>
  <si>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</si>
  <si>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</si>
  <si>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</si>
  <si>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</si>
  <si>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</si>
  <si>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</si>
  <si>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1.2</t>
  </si>
  <si>
    <t>1.2.1</t>
  </si>
  <si>
    <t>1.2.2</t>
  </si>
  <si>
    <t>1.2.3</t>
  </si>
  <si>
    <t>1.3.</t>
  </si>
  <si>
    <t>1.3.1.</t>
  </si>
  <si>
    <t>1.3.2.</t>
  </si>
  <si>
    <t>1.4</t>
  </si>
  <si>
    <t>1.4.2.</t>
  </si>
  <si>
    <t>1.4.3.</t>
  </si>
  <si>
    <t>1.5.</t>
  </si>
  <si>
    <t>1.5.2.</t>
  </si>
  <si>
    <t>1.5.3.</t>
  </si>
  <si>
    <t>1.5.1.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</si>
</sst>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"/>
    <numFmt numFmtId="166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wrapText="1"/>
    </xf>
    <xf numFmtId="2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Border="1"/>
    <xf numFmtId="2" fontId="6" fillId="0" borderId="8" xfId="0" applyNumberFormat="1" applyFont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2" fontId="6" fillId="2" borderId="3" xfId="0" applyNumberFormat="1" applyFont="1" applyFill="1" applyBorder="1" applyAlignment="1">
      <alignment horizontal="right" wrapText="1"/>
    </xf>
    <xf numFmtId="0" fontId="7" fillId="0" borderId="3" xfId="0" applyFont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right" vertical="top" wrapText="1"/>
    </xf>
    <xf numFmtId="2" fontId="8" fillId="2" borderId="1" xfId="0" applyNumberFormat="1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/>
    <xf numFmtId="49" fontId="2" fillId="2" borderId="5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2" borderId="8" xfId="0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4" borderId="0" xfId="0" applyFont="1" applyFill="1"/>
    <xf numFmtId="0" fontId="1" fillId="4" borderId="0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justify" wrapText="1"/>
    </xf>
    <xf numFmtId="49" fontId="1" fillId="4" borderId="5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justify" wrapText="1"/>
    </xf>
    <xf numFmtId="164" fontId="1" fillId="4" borderId="5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4" borderId="10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wrapText="1"/>
    </xf>
    <xf numFmtId="2" fontId="8" fillId="0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4" borderId="5" xfId="0" applyFont="1" applyFill="1" applyBorder="1" applyAlignment="1">
      <alignment horizontal="justify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Alignment="1"/>
    <xf numFmtId="0" fontId="3" fillId="4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9" fontId="1" fillId="4" borderId="6" xfId="0" applyNumberFormat="1" applyFont="1" applyFill="1" applyBorder="1" applyAlignment="1">
      <alignment wrapText="1"/>
    </xf>
    <xf numFmtId="49" fontId="1" fillId="4" borderId="7" xfId="0" applyNumberFormat="1" applyFont="1" applyFill="1" applyBorder="1" applyAlignment="1">
      <alignment wrapText="1"/>
    </xf>
    <xf numFmtId="49" fontId="1" fillId="4" borderId="8" xfId="0" applyNumberFormat="1" applyFont="1" applyFill="1" applyBorder="1" applyAlignment="1">
      <alignment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49" fontId="1" fillId="4" borderId="9" xfId="0" applyNumberFormat="1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4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4" xfId="0" applyFont="1" applyFill="1" applyBorder="1" applyAlignment="1">
      <alignment vertical="top" wrapText="1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/>
    </xf>
    <xf numFmtId="0" fontId="1" fillId="4" borderId="0" xfId="0" applyFont="1" applyFill="1" applyBorder="1" applyAlignment="1">
      <alignment horizontal="right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6" fillId="0" borderId="3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166" fontId="1" fillId="0" borderId="1" xfId="0" applyNumberFormat="1" applyFont="1" applyBorder="1" applyAlignment="1">
      <alignment vertical="top" wrapText="1"/>
    </xf>
    <xf numFmtId="166" fontId="7" fillId="0" borderId="1" xfId="0" applyNumberFormat="1" applyFont="1" applyBorder="1" applyAlignment="1">
      <alignment vertical="top" wrapText="1"/>
    </xf>
    <xf numFmtId="166" fontId="7" fillId="0" borderId="8" xfId="0" applyNumberFormat="1" applyFont="1" applyBorder="1" applyAlignment="1">
      <alignment vertical="top" wrapText="1"/>
    </xf>
    <xf numFmtId="166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view="pageBreakPreview" zoomScale="78" zoomScaleSheetLayoutView="78" zoomScalePageLayoutView="80" workbookViewId="0">
      <selection activeCell="A21" sqref="A21"/>
    </sheetView>
  </sheetViews>
  <sheetFormatPr defaultRowHeight="15.75" x14ac:dyDescent="0.25"/>
  <cols>
    <col min="1" max="1" width="6.7109375" style="15" customWidth="1"/>
    <col min="2" max="2" width="40.28515625" style="4" customWidth="1"/>
    <col min="3" max="3" width="10.5703125" style="4" customWidth="1"/>
    <col min="4" max="11" width="10.28515625" style="4" customWidth="1"/>
    <col min="12" max="16384" width="9.140625" style="4"/>
  </cols>
  <sheetData>
    <row r="1" spans="1:11" ht="35.25" customHeight="1" x14ac:dyDescent="0.25">
      <c r="G1" s="218" t="s">
        <v>272</v>
      </c>
      <c r="H1" s="219"/>
      <c r="I1" s="219"/>
      <c r="J1" s="219"/>
      <c r="K1" s="219"/>
    </row>
    <row r="2" spans="1:11" x14ac:dyDescent="0.25">
      <c r="G2" s="219"/>
      <c r="H2" s="219"/>
      <c r="I2" s="219"/>
      <c r="J2" s="219"/>
      <c r="K2" s="219"/>
    </row>
    <row r="3" spans="1:11" x14ac:dyDescent="0.25">
      <c r="G3" s="219"/>
      <c r="H3" s="219"/>
      <c r="I3" s="219"/>
      <c r="J3" s="219"/>
      <c r="K3" s="219"/>
    </row>
    <row r="4" spans="1:11" x14ac:dyDescent="0.25">
      <c r="G4" s="219"/>
      <c r="H4" s="219"/>
      <c r="I4" s="219"/>
      <c r="J4" s="219"/>
      <c r="K4" s="219"/>
    </row>
    <row r="5" spans="1:11" ht="39" customHeight="1" x14ac:dyDescent="0.25">
      <c r="A5" s="165"/>
      <c r="B5" s="48"/>
      <c r="C5" s="48"/>
      <c r="D5" s="48"/>
      <c r="E5" s="48"/>
      <c r="F5" s="48"/>
      <c r="G5" s="219"/>
      <c r="H5" s="219"/>
      <c r="I5" s="219"/>
      <c r="J5" s="219"/>
      <c r="K5" s="219"/>
    </row>
    <row r="6" spans="1:11" x14ac:dyDescent="0.25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</row>
    <row r="7" spans="1:11" ht="18.75" customHeight="1" x14ac:dyDescent="0.25">
      <c r="A7" s="197" t="s">
        <v>0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1" ht="18.75" customHeight="1" x14ac:dyDescent="0.25">
      <c r="A8" s="197" t="s">
        <v>273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</row>
    <row r="9" spans="1:11" ht="18.75" customHeight="1" x14ac:dyDescent="0.25">
      <c r="A9" s="197" t="s">
        <v>274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</row>
    <row r="10" spans="1:11" ht="16.5" x14ac:dyDescent="0.25">
      <c r="A10" s="220" t="s">
        <v>1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</row>
    <row r="11" spans="1:11" ht="40.5" customHeight="1" x14ac:dyDescent="0.25">
      <c r="A11" s="221" t="s">
        <v>2</v>
      </c>
      <c r="B11" s="221" t="s">
        <v>3</v>
      </c>
      <c r="C11" s="221" t="s">
        <v>4</v>
      </c>
      <c r="D11" s="221" t="s">
        <v>5</v>
      </c>
      <c r="E11" s="221"/>
      <c r="F11" s="221"/>
      <c r="G11" s="221"/>
      <c r="H11" s="221"/>
      <c r="I11" s="221"/>
      <c r="J11" s="221"/>
      <c r="K11" s="221"/>
    </row>
    <row r="12" spans="1:11" x14ac:dyDescent="0.25">
      <c r="A12" s="221"/>
      <c r="B12" s="221"/>
      <c r="C12" s="221"/>
      <c r="D12" s="118" t="s">
        <v>60</v>
      </c>
      <c r="E12" s="118" t="s">
        <v>61</v>
      </c>
      <c r="F12" s="118" t="s">
        <v>62</v>
      </c>
      <c r="G12" s="118" t="s">
        <v>63</v>
      </c>
      <c r="H12" s="118" t="s">
        <v>64</v>
      </c>
      <c r="I12" s="118" t="s">
        <v>65</v>
      </c>
      <c r="J12" s="118" t="s">
        <v>66</v>
      </c>
      <c r="K12" s="118" t="s">
        <v>67</v>
      </c>
    </row>
    <row r="13" spans="1:11" x14ac:dyDescent="0.25">
      <c r="A13" s="164">
        <v>1</v>
      </c>
      <c r="B13" s="118">
        <v>2</v>
      </c>
      <c r="C13" s="118">
        <v>3</v>
      </c>
      <c r="D13" s="118">
        <v>4</v>
      </c>
      <c r="E13" s="118">
        <v>5</v>
      </c>
      <c r="F13" s="118">
        <v>6</v>
      </c>
      <c r="G13" s="118">
        <v>7</v>
      </c>
      <c r="H13" s="118">
        <v>8</v>
      </c>
      <c r="I13" s="118">
        <v>9</v>
      </c>
      <c r="J13" s="118">
        <v>10</v>
      </c>
      <c r="K13" s="118">
        <v>11</v>
      </c>
    </row>
    <row r="14" spans="1:11" x14ac:dyDescent="0.25">
      <c r="A14" s="213" t="s">
        <v>275</v>
      </c>
      <c r="B14" s="216"/>
      <c r="C14" s="216"/>
      <c r="D14" s="216"/>
      <c r="E14" s="216"/>
      <c r="F14" s="213"/>
      <c r="G14" s="213"/>
      <c r="H14" s="213"/>
      <c r="I14" s="213"/>
      <c r="J14" s="213"/>
      <c r="K14" s="213"/>
    </row>
    <row r="15" spans="1:11" ht="48" customHeight="1" x14ac:dyDescent="0.25">
      <c r="A15" s="120" t="s">
        <v>216</v>
      </c>
      <c r="B15" s="151" t="s">
        <v>258</v>
      </c>
      <c r="C15" s="120" t="s">
        <v>213</v>
      </c>
      <c r="D15" s="160">
        <v>1197</v>
      </c>
      <c r="E15" s="160">
        <v>1199</v>
      </c>
      <c r="F15" s="160">
        <v>1201</v>
      </c>
      <c r="G15" s="160">
        <v>1211</v>
      </c>
      <c r="H15" s="160">
        <v>1215</v>
      </c>
      <c r="I15" s="160">
        <v>1217</v>
      </c>
      <c r="J15" s="160">
        <v>1220</v>
      </c>
      <c r="K15" s="160">
        <v>1221</v>
      </c>
    </row>
    <row r="16" spans="1:11" x14ac:dyDescent="0.25">
      <c r="A16" s="213" t="s">
        <v>276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</row>
    <row r="17" spans="1:11" ht="37.5" customHeight="1" x14ac:dyDescent="0.25">
      <c r="A17" s="123" t="s">
        <v>73</v>
      </c>
      <c r="B17" s="131" t="s">
        <v>223</v>
      </c>
      <c r="C17" s="139" t="s">
        <v>68</v>
      </c>
      <c r="D17" s="163">
        <v>25</v>
      </c>
      <c r="E17" s="163">
        <v>27</v>
      </c>
      <c r="F17" s="163">
        <v>29</v>
      </c>
      <c r="G17" s="163">
        <v>30</v>
      </c>
      <c r="H17" s="163">
        <v>31</v>
      </c>
      <c r="I17" s="163">
        <v>32</v>
      </c>
      <c r="J17" s="163">
        <v>33</v>
      </c>
      <c r="K17" s="163">
        <v>35</v>
      </c>
    </row>
    <row r="18" spans="1:11" ht="31.5" hidden="1" x14ac:dyDescent="0.25">
      <c r="A18" s="164" t="s">
        <v>7</v>
      </c>
      <c r="B18" s="118" t="s">
        <v>9</v>
      </c>
      <c r="C18" s="118"/>
      <c r="D18" s="118"/>
      <c r="E18" s="118"/>
      <c r="F18" s="118"/>
      <c r="G18" s="118"/>
      <c r="H18" s="118"/>
      <c r="I18" s="118"/>
      <c r="J18" s="118"/>
      <c r="K18" s="118"/>
    </row>
    <row r="19" spans="1:11" hidden="1" x14ac:dyDescent="0.25">
      <c r="A19" s="164"/>
      <c r="B19" s="118" t="s">
        <v>7</v>
      </c>
      <c r="C19" s="124"/>
      <c r="D19" s="124"/>
      <c r="E19" s="124"/>
      <c r="F19" s="124"/>
      <c r="G19" s="124"/>
      <c r="H19" s="124"/>
      <c r="I19" s="124"/>
      <c r="J19" s="118"/>
      <c r="K19" s="118"/>
    </row>
    <row r="20" spans="1:11" ht="15.75" customHeight="1" x14ac:dyDescent="0.25">
      <c r="A20" s="213" t="s">
        <v>188</v>
      </c>
      <c r="B20" s="216"/>
      <c r="C20" s="213"/>
      <c r="D20" s="213"/>
      <c r="E20" s="213"/>
      <c r="F20" s="213"/>
      <c r="G20" s="213"/>
      <c r="H20" s="213"/>
      <c r="I20" s="213"/>
      <c r="J20" s="213"/>
      <c r="K20" s="213"/>
    </row>
    <row r="21" spans="1:11" ht="53.25" customHeight="1" x14ac:dyDescent="0.25">
      <c r="A21" s="181" t="s">
        <v>352</v>
      </c>
      <c r="B21" s="148" t="s">
        <v>205</v>
      </c>
      <c r="C21" s="130" t="s">
        <v>68</v>
      </c>
      <c r="D21" s="139">
        <v>70</v>
      </c>
      <c r="E21" s="139">
        <v>75</v>
      </c>
      <c r="F21" s="139">
        <v>77</v>
      </c>
      <c r="G21" s="139">
        <v>80</v>
      </c>
      <c r="H21" s="139">
        <v>83</v>
      </c>
      <c r="I21" s="139">
        <v>85</v>
      </c>
      <c r="J21" s="139">
        <v>95</v>
      </c>
      <c r="K21" s="139">
        <v>100</v>
      </c>
    </row>
    <row r="22" spans="1:11" ht="47.25" hidden="1" x14ac:dyDescent="0.25">
      <c r="A22" s="164" t="s">
        <v>7</v>
      </c>
      <c r="B22" s="143" t="s">
        <v>10</v>
      </c>
      <c r="C22" s="118"/>
      <c r="D22" s="118"/>
      <c r="E22" s="118"/>
      <c r="F22" s="118"/>
      <c r="G22" s="118"/>
      <c r="H22" s="118"/>
      <c r="I22" s="118"/>
      <c r="J22" s="118"/>
      <c r="K22" s="118"/>
    </row>
    <row r="23" spans="1:11" hidden="1" x14ac:dyDescent="0.25">
      <c r="A23" s="164"/>
      <c r="B23" s="118" t="s">
        <v>7</v>
      </c>
      <c r="C23" s="124"/>
      <c r="D23" s="124"/>
      <c r="E23" s="124"/>
      <c r="F23" s="124"/>
      <c r="G23" s="124"/>
      <c r="H23" s="124"/>
      <c r="I23" s="124"/>
      <c r="J23" s="118"/>
      <c r="K23" s="118"/>
    </row>
    <row r="24" spans="1:11" x14ac:dyDescent="0.25">
      <c r="A24" s="216" t="s">
        <v>189</v>
      </c>
      <c r="B24" s="216"/>
      <c r="C24" s="216"/>
      <c r="D24" s="213"/>
      <c r="E24" s="213"/>
      <c r="F24" s="213"/>
      <c r="G24" s="213"/>
      <c r="H24" s="213"/>
      <c r="I24" s="213"/>
      <c r="J24" s="213"/>
      <c r="K24" s="213"/>
    </row>
    <row r="25" spans="1:11" x14ac:dyDescent="0.25">
      <c r="A25" s="164" t="s">
        <v>355</v>
      </c>
      <c r="B25" s="144" t="s">
        <v>202</v>
      </c>
      <c r="C25" s="139" t="s">
        <v>203</v>
      </c>
      <c r="D25" s="156" t="s">
        <v>240</v>
      </c>
      <c r="E25" s="156" t="s">
        <v>240</v>
      </c>
      <c r="F25" s="156" t="s">
        <v>240</v>
      </c>
      <c r="G25" s="156" t="s">
        <v>240</v>
      </c>
      <c r="H25" s="156" t="s">
        <v>240</v>
      </c>
      <c r="I25" s="156" t="s">
        <v>240</v>
      </c>
      <c r="J25" s="156" t="s">
        <v>240</v>
      </c>
      <c r="K25" s="156" t="s">
        <v>240</v>
      </c>
    </row>
    <row r="26" spans="1:11" x14ac:dyDescent="0.25">
      <c r="A26" s="209" t="s">
        <v>190</v>
      </c>
      <c r="B26" s="210"/>
      <c r="C26" s="210"/>
      <c r="D26" s="210"/>
      <c r="E26" s="210"/>
      <c r="F26" s="210"/>
      <c r="G26" s="210"/>
      <c r="H26" s="210"/>
      <c r="I26" s="210"/>
      <c r="J26" s="210"/>
      <c r="K26" s="211"/>
    </row>
    <row r="27" spans="1:11" ht="31.5" x14ac:dyDescent="0.25">
      <c r="A27" s="145" t="s">
        <v>356</v>
      </c>
      <c r="B27" s="122" t="s">
        <v>206</v>
      </c>
      <c r="C27" s="145" t="s">
        <v>68</v>
      </c>
      <c r="D27" s="145" t="s">
        <v>320</v>
      </c>
      <c r="E27" s="145" t="s">
        <v>321</v>
      </c>
      <c r="F27" s="145" t="s">
        <v>322</v>
      </c>
      <c r="G27" s="145" t="s">
        <v>323</v>
      </c>
      <c r="H27" s="145" t="s">
        <v>311</v>
      </c>
      <c r="I27" s="145" t="s">
        <v>324</v>
      </c>
      <c r="J27" s="145" t="s">
        <v>325</v>
      </c>
      <c r="K27" s="145" t="s">
        <v>313</v>
      </c>
    </row>
    <row r="28" spans="1:11" x14ac:dyDescent="0.25">
      <c r="A28" s="209" t="s">
        <v>191</v>
      </c>
      <c r="B28" s="210"/>
      <c r="C28" s="210"/>
      <c r="D28" s="210"/>
      <c r="E28" s="210"/>
      <c r="F28" s="210"/>
      <c r="G28" s="210"/>
      <c r="H28" s="210"/>
      <c r="I28" s="210"/>
      <c r="J28" s="210"/>
      <c r="K28" s="211"/>
    </row>
    <row r="29" spans="1:11" ht="31.5" x14ac:dyDescent="0.25">
      <c r="A29" s="145" t="s">
        <v>357</v>
      </c>
      <c r="B29" s="122" t="s">
        <v>199</v>
      </c>
      <c r="C29" s="145" t="s">
        <v>68</v>
      </c>
      <c r="D29" s="145" t="s">
        <v>315</v>
      </c>
      <c r="E29" s="145" t="s">
        <v>257</v>
      </c>
      <c r="F29" s="145" t="s">
        <v>247</v>
      </c>
      <c r="G29" s="145" t="s">
        <v>248</v>
      </c>
      <c r="H29" s="145" t="s">
        <v>316</v>
      </c>
      <c r="I29" s="145" t="s">
        <v>317</v>
      </c>
      <c r="J29" s="145" t="s">
        <v>318</v>
      </c>
      <c r="K29" s="145" t="s">
        <v>319</v>
      </c>
    </row>
    <row r="30" spans="1:11" x14ac:dyDescent="0.25">
      <c r="A30" s="209" t="s">
        <v>349</v>
      </c>
      <c r="B30" s="210"/>
      <c r="C30" s="210"/>
      <c r="D30" s="210"/>
      <c r="E30" s="210"/>
      <c r="F30" s="210"/>
      <c r="G30" s="210"/>
      <c r="H30" s="210"/>
      <c r="I30" s="210"/>
      <c r="J30" s="210"/>
      <c r="K30" s="211"/>
    </row>
    <row r="31" spans="1:11" x14ac:dyDescent="0.25">
      <c r="A31" s="145" t="s">
        <v>358</v>
      </c>
      <c r="B31" s="132" t="s">
        <v>220</v>
      </c>
      <c r="C31" s="158" t="s">
        <v>72</v>
      </c>
      <c r="D31" s="156">
        <v>10</v>
      </c>
      <c r="E31" s="156">
        <v>10</v>
      </c>
      <c r="F31" s="156">
        <v>10</v>
      </c>
      <c r="G31" s="156">
        <v>12</v>
      </c>
      <c r="H31" s="156">
        <v>12</v>
      </c>
      <c r="I31" s="156">
        <v>12</v>
      </c>
      <c r="J31" s="156">
        <v>15</v>
      </c>
      <c r="K31" s="156">
        <v>15</v>
      </c>
    </row>
    <row r="32" spans="1:11" x14ac:dyDescent="0.25">
      <c r="A32" s="209" t="s">
        <v>347</v>
      </c>
      <c r="B32" s="210"/>
      <c r="C32" s="210"/>
      <c r="D32" s="210"/>
      <c r="E32" s="210"/>
      <c r="F32" s="210"/>
      <c r="G32" s="210"/>
      <c r="H32" s="210"/>
      <c r="I32" s="210"/>
      <c r="J32" s="210"/>
      <c r="K32" s="211"/>
    </row>
    <row r="33" spans="1:11" s="137" customFormat="1" ht="31.5" x14ac:dyDescent="0.25">
      <c r="A33" s="145" t="s">
        <v>359</v>
      </c>
      <c r="B33" s="122" t="s">
        <v>204</v>
      </c>
      <c r="C33" s="145" t="s">
        <v>72</v>
      </c>
      <c r="D33" s="145" t="s">
        <v>314</v>
      </c>
      <c r="E33" s="145" t="s">
        <v>252</v>
      </c>
      <c r="F33" s="145" t="s">
        <v>252</v>
      </c>
      <c r="G33" s="145" t="s">
        <v>252</v>
      </c>
      <c r="H33" s="145" t="s">
        <v>252</v>
      </c>
      <c r="I33" s="145" t="s">
        <v>252</v>
      </c>
      <c r="J33" s="145" t="s">
        <v>252</v>
      </c>
      <c r="K33" s="145" t="s">
        <v>252</v>
      </c>
    </row>
    <row r="34" spans="1:11" x14ac:dyDescent="0.25">
      <c r="A34" s="209" t="s">
        <v>348</v>
      </c>
      <c r="B34" s="210"/>
      <c r="C34" s="210"/>
      <c r="D34" s="210"/>
      <c r="E34" s="210"/>
      <c r="F34" s="210"/>
      <c r="G34" s="210"/>
      <c r="H34" s="210"/>
      <c r="I34" s="210"/>
      <c r="J34" s="210"/>
      <c r="K34" s="211"/>
    </row>
    <row r="35" spans="1:11" ht="46.5" customHeight="1" x14ac:dyDescent="0.25">
      <c r="A35" s="145" t="s">
        <v>360</v>
      </c>
      <c r="B35" s="122" t="s">
        <v>249</v>
      </c>
      <c r="C35" s="145" t="s">
        <v>68</v>
      </c>
      <c r="D35" s="145" t="s">
        <v>311</v>
      </c>
      <c r="E35" s="145" t="s">
        <v>312</v>
      </c>
      <c r="F35" s="145" t="s">
        <v>245</v>
      </c>
      <c r="G35" s="145" t="s">
        <v>313</v>
      </c>
      <c r="H35" s="145" t="s">
        <v>256</v>
      </c>
      <c r="I35" s="145" t="s">
        <v>246</v>
      </c>
      <c r="J35" s="145" t="s">
        <v>257</v>
      </c>
      <c r="K35" s="145" t="s">
        <v>248</v>
      </c>
    </row>
    <row r="36" spans="1:11" x14ac:dyDescent="0.25">
      <c r="A36" s="209" t="s">
        <v>200</v>
      </c>
      <c r="B36" s="210"/>
      <c r="C36" s="210"/>
      <c r="D36" s="210"/>
      <c r="E36" s="210"/>
      <c r="F36" s="210"/>
      <c r="G36" s="210"/>
      <c r="H36" s="210"/>
      <c r="I36" s="210"/>
      <c r="J36" s="210"/>
      <c r="K36" s="211"/>
    </row>
    <row r="37" spans="1:11" ht="47.25" x14ac:dyDescent="0.25">
      <c r="A37" s="145" t="s">
        <v>361</v>
      </c>
      <c r="B37" s="146" t="s">
        <v>207</v>
      </c>
      <c r="C37" s="145" t="s">
        <v>72</v>
      </c>
      <c r="D37" s="145" t="s">
        <v>252</v>
      </c>
      <c r="E37" s="145" t="s">
        <v>252</v>
      </c>
      <c r="F37" s="145" t="s">
        <v>252</v>
      </c>
      <c r="G37" s="145" t="s">
        <v>252</v>
      </c>
      <c r="H37" s="145" t="s">
        <v>252</v>
      </c>
      <c r="I37" s="145" t="s">
        <v>252</v>
      </c>
      <c r="J37" s="145" t="s">
        <v>252</v>
      </c>
      <c r="K37" s="145" t="s">
        <v>252</v>
      </c>
    </row>
    <row r="38" spans="1:11" x14ac:dyDescent="0.25">
      <c r="A38" s="209" t="s">
        <v>351</v>
      </c>
      <c r="B38" s="210"/>
      <c r="C38" s="210"/>
      <c r="D38" s="210"/>
      <c r="E38" s="210"/>
      <c r="F38" s="210"/>
      <c r="G38" s="210"/>
      <c r="H38" s="210"/>
      <c r="I38" s="210"/>
      <c r="J38" s="210"/>
      <c r="K38" s="211"/>
    </row>
    <row r="39" spans="1:11" ht="31.5" x14ac:dyDescent="0.25">
      <c r="A39" s="145" t="s">
        <v>362</v>
      </c>
      <c r="B39" s="122" t="s">
        <v>255</v>
      </c>
      <c r="C39" s="145" t="s">
        <v>72</v>
      </c>
      <c r="D39" s="145">
        <v>6</v>
      </c>
      <c r="E39" s="145">
        <v>6</v>
      </c>
      <c r="F39" s="145">
        <v>6</v>
      </c>
      <c r="G39" s="145">
        <v>6</v>
      </c>
      <c r="H39" s="145">
        <v>6</v>
      </c>
      <c r="I39" s="145">
        <v>6</v>
      </c>
      <c r="J39" s="145">
        <v>6</v>
      </c>
      <c r="K39" s="145">
        <v>6</v>
      </c>
    </row>
    <row r="40" spans="1:11" x14ac:dyDescent="0.25">
      <c r="A40" s="209" t="s">
        <v>350</v>
      </c>
      <c r="B40" s="217"/>
      <c r="C40" s="210"/>
      <c r="D40" s="210"/>
      <c r="E40" s="210"/>
      <c r="F40" s="210"/>
      <c r="G40" s="210"/>
      <c r="H40" s="210"/>
      <c r="I40" s="210"/>
      <c r="J40" s="210"/>
      <c r="K40" s="211"/>
    </row>
    <row r="41" spans="1:11" x14ac:dyDescent="0.25">
      <c r="A41" s="145" t="s">
        <v>363</v>
      </c>
      <c r="B41" s="144" t="s">
        <v>326</v>
      </c>
      <c r="C41" s="164" t="s">
        <v>72</v>
      </c>
      <c r="D41" s="164" t="s">
        <v>240</v>
      </c>
      <c r="E41" s="164" t="s">
        <v>240</v>
      </c>
      <c r="F41" s="164" t="s">
        <v>240</v>
      </c>
      <c r="G41" s="164" t="s">
        <v>240</v>
      </c>
      <c r="H41" s="164" t="s">
        <v>240</v>
      </c>
      <c r="I41" s="164" t="s">
        <v>240</v>
      </c>
      <c r="J41" s="164" t="s">
        <v>240</v>
      </c>
      <c r="K41" s="164" t="s">
        <v>240</v>
      </c>
    </row>
    <row r="42" spans="1:11" x14ac:dyDescent="0.25">
      <c r="A42" s="213" t="s">
        <v>277</v>
      </c>
      <c r="B42" s="215"/>
      <c r="C42" s="213"/>
      <c r="D42" s="213"/>
      <c r="E42" s="213"/>
      <c r="F42" s="213"/>
      <c r="G42" s="213"/>
      <c r="H42" s="213"/>
      <c r="I42" s="213"/>
      <c r="J42" s="213"/>
      <c r="K42" s="213"/>
    </row>
    <row r="43" spans="1:11" s="57" customFormat="1" ht="36.75" customHeight="1" x14ac:dyDescent="0.25">
      <c r="A43" s="123" t="s">
        <v>364</v>
      </c>
      <c r="B43" s="155" t="s">
        <v>208</v>
      </c>
      <c r="C43" s="156" t="s">
        <v>72</v>
      </c>
      <c r="D43" s="156">
        <v>170</v>
      </c>
      <c r="E43" s="156">
        <v>180</v>
      </c>
      <c r="F43" s="156">
        <v>185</v>
      </c>
      <c r="G43" s="156">
        <v>190</v>
      </c>
      <c r="H43" s="156">
        <v>195</v>
      </c>
      <c r="I43" s="156">
        <v>200</v>
      </c>
      <c r="J43" s="156">
        <v>205</v>
      </c>
      <c r="K43" s="156">
        <v>210</v>
      </c>
    </row>
    <row r="44" spans="1:11" ht="31.5" hidden="1" x14ac:dyDescent="0.25">
      <c r="A44" s="164" t="s">
        <v>7</v>
      </c>
      <c r="B44" s="118" t="s">
        <v>13</v>
      </c>
      <c r="C44" s="124"/>
      <c r="D44" s="124"/>
      <c r="E44" s="124"/>
      <c r="F44" s="124"/>
      <c r="G44" s="124"/>
      <c r="H44" s="124"/>
      <c r="I44" s="124"/>
      <c r="J44" s="118"/>
      <c r="K44" s="118"/>
    </row>
    <row r="45" spans="1:11" hidden="1" x14ac:dyDescent="0.25">
      <c r="A45" s="164" t="s">
        <v>7</v>
      </c>
      <c r="B45" s="118" t="s">
        <v>7</v>
      </c>
      <c r="C45" s="124"/>
      <c r="D45" s="124"/>
      <c r="E45" s="124"/>
      <c r="F45" s="124"/>
      <c r="G45" s="124"/>
      <c r="H45" s="124"/>
      <c r="I45" s="124"/>
      <c r="J45" s="118"/>
      <c r="K45" s="118"/>
    </row>
    <row r="46" spans="1:11" ht="33" hidden="1" customHeight="1" x14ac:dyDescent="0.25">
      <c r="A46" s="208"/>
      <c r="B46" s="208"/>
      <c r="C46" s="208"/>
      <c r="D46" s="208"/>
      <c r="E46" s="208"/>
      <c r="F46" s="208"/>
      <c r="G46" s="208"/>
      <c r="H46" s="208"/>
      <c r="I46" s="208"/>
      <c r="J46" s="208"/>
      <c r="K46" s="208"/>
    </row>
    <row r="47" spans="1:11" ht="53.25" hidden="1" customHeight="1" x14ac:dyDescent="0.25">
      <c r="A47" s="125" t="s">
        <v>70</v>
      </c>
      <c r="B47" s="127" t="s">
        <v>71</v>
      </c>
      <c r="C47" s="127" t="s">
        <v>72</v>
      </c>
      <c r="D47" s="127">
        <v>29</v>
      </c>
      <c r="E47" s="127">
        <v>29</v>
      </c>
      <c r="F47" s="126"/>
      <c r="G47" s="126"/>
      <c r="H47" s="126"/>
      <c r="I47" s="126"/>
      <c r="J47" s="127"/>
      <c r="K47" s="127"/>
    </row>
    <row r="48" spans="1:11" x14ac:dyDescent="0.25">
      <c r="A48" s="198" t="s">
        <v>192</v>
      </c>
      <c r="B48" s="199"/>
      <c r="C48" s="199"/>
      <c r="D48" s="199"/>
      <c r="E48" s="199"/>
      <c r="F48" s="199"/>
      <c r="G48" s="199"/>
      <c r="H48" s="199"/>
      <c r="I48" s="199"/>
      <c r="J48" s="199"/>
      <c r="K48" s="200"/>
    </row>
    <row r="49" spans="1:11" ht="38.25" customHeight="1" x14ac:dyDescent="0.25">
      <c r="A49" s="123" t="s">
        <v>365</v>
      </c>
      <c r="B49" s="155" t="s">
        <v>241</v>
      </c>
      <c r="C49" s="156" t="s">
        <v>242</v>
      </c>
      <c r="D49" s="159">
        <v>7200</v>
      </c>
      <c r="E49" s="159">
        <v>7220</v>
      </c>
      <c r="F49" s="159">
        <v>7250</v>
      </c>
      <c r="G49" s="159">
        <v>7300</v>
      </c>
      <c r="H49" s="159">
        <v>7300</v>
      </c>
      <c r="I49" s="159">
        <v>7350</v>
      </c>
      <c r="J49" s="159">
        <v>7360</v>
      </c>
      <c r="K49" s="159">
        <v>7370</v>
      </c>
    </row>
    <row r="50" spans="1:11" x14ac:dyDescent="0.25">
      <c r="A50" s="198" t="s">
        <v>193</v>
      </c>
      <c r="B50" s="199"/>
      <c r="C50" s="199"/>
      <c r="D50" s="199"/>
      <c r="E50" s="199"/>
      <c r="F50" s="199"/>
      <c r="G50" s="199"/>
      <c r="H50" s="199"/>
      <c r="I50" s="199"/>
      <c r="J50" s="199"/>
      <c r="K50" s="200"/>
    </row>
    <row r="51" spans="1:11" ht="36" customHeight="1" x14ac:dyDescent="0.25">
      <c r="A51" s="123" t="s">
        <v>366</v>
      </c>
      <c r="B51" s="173" t="s">
        <v>209</v>
      </c>
      <c r="C51" s="174" t="s">
        <v>72</v>
      </c>
      <c r="D51" s="174">
        <v>2</v>
      </c>
      <c r="E51" s="174">
        <v>2</v>
      </c>
      <c r="F51" s="174">
        <v>2</v>
      </c>
      <c r="G51" s="174">
        <v>2</v>
      </c>
      <c r="H51" s="174">
        <v>2</v>
      </c>
      <c r="I51" s="174">
        <v>2</v>
      </c>
      <c r="J51" s="174">
        <v>2</v>
      </c>
      <c r="K51" s="174">
        <v>2</v>
      </c>
    </row>
    <row r="52" spans="1:11" x14ac:dyDescent="0.25">
      <c r="A52" s="198" t="s">
        <v>338</v>
      </c>
      <c r="B52" s="199"/>
      <c r="C52" s="199"/>
      <c r="D52" s="199"/>
      <c r="E52" s="199"/>
      <c r="F52" s="199"/>
      <c r="G52" s="199"/>
      <c r="H52" s="199"/>
      <c r="I52" s="199"/>
      <c r="J52" s="199"/>
      <c r="K52" s="200"/>
    </row>
    <row r="53" spans="1:11" ht="36" customHeight="1" x14ac:dyDescent="0.25">
      <c r="A53" s="123" t="s">
        <v>367</v>
      </c>
      <c r="B53" s="138" t="s">
        <v>339</v>
      </c>
      <c r="C53" s="139" t="s">
        <v>72</v>
      </c>
      <c r="D53" s="118">
        <v>0</v>
      </c>
      <c r="E53" s="118">
        <v>0</v>
      </c>
      <c r="F53" s="118">
        <v>1</v>
      </c>
      <c r="G53" s="118">
        <v>0</v>
      </c>
      <c r="H53" s="118">
        <v>0</v>
      </c>
      <c r="I53" s="118">
        <v>0</v>
      </c>
      <c r="J53" s="118">
        <v>0</v>
      </c>
      <c r="K53" s="118">
        <v>0</v>
      </c>
    </row>
    <row r="54" spans="1:11" x14ac:dyDescent="0.25">
      <c r="A54" s="198" t="s">
        <v>194</v>
      </c>
      <c r="B54" s="199"/>
      <c r="C54" s="199"/>
      <c r="D54" s="199"/>
      <c r="E54" s="199"/>
      <c r="F54" s="199"/>
      <c r="G54" s="199"/>
      <c r="H54" s="199"/>
      <c r="I54" s="199"/>
      <c r="J54" s="199"/>
      <c r="K54" s="200"/>
    </row>
    <row r="55" spans="1:11" ht="48" customHeight="1" x14ac:dyDescent="0.25">
      <c r="A55" s="123" t="s">
        <v>368</v>
      </c>
      <c r="B55" s="138" t="s">
        <v>210</v>
      </c>
      <c r="C55" s="139" t="s">
        <v>68</v>
      </c>
      <c r="D55" s="118">
        <v>100</v>
      </c>
      <c r="E55" s="118">
        <v>100</v>
      </c>
      <c r="F55" s="118">
        <v>100</v>
      </c>
      <c r="G55" s="118">
        <v>100</v>
      </c>
      <c r="H55" s="118">
        <v>100</v>
      </c>
      <c r="I55" s="118">
        <v>100</v>
      </c>
      <c r="J55" s="118">
        <v>100</v>
      </c>
      <c r="K55" s="118">
        <v>100</v>
      </c>
    </row>
    <row r="56" spans="1:11" ht="29.25" customHeight="1" x14ac:dyDescent="0.25">
      <c r="A56" s="201" t="s">
        <v>278</v>
      </c>
      <c r="B56" s="202"/>
      <c r="C56" s="203"/>
      <c r="D56" s="203"/>
      <c r="E56" s="203"/>
      <c r="F56" s="203"/>
      <c r="G56" s="203"/>
      <c r="H56" s="203"/>
      <c r="I56" s="203"/>
      <c r="J56" s="203"/>
      <c r="K56" s="204"/>
    </row>
    <row r="57" spans="1:11" ht="49.5" customHeight="1" x14ac:dyDescent="0.25">
      <c r="A57" s="140" t="s">
        <v>369</v>
      </c>
      <c r="B57" s="147" t="s">
        <v>212</v>
      </c>
      <c r="C57" s="130" t="s">
        <v>68</v>
      </c>
      <c r="D57" s="163">
        <v>23</v>
      </c>
      <c r="E57" s="163">
        <v>23.5</v>
      </c>
      <c r="F57" s="163">
        <v>24</v>
      </c>
      <c r="G57" s="163">
        <v>25</v>
      </c>
      <c r="H57" s="163">
        <v>25</v>
      </c>
      <c r="I57" s="163">
        <v>27</v>
      </c>
      <c r="J57" s="163">
        <v>28</v>
      </c>
      <c r="K57" s="163">
        <v>29</v>
      </c>
    </row>
    <row r="58" spans="1:11" ht="33.75" customHeight="1" x14ac:dyDescent="0.25">
      <c r="A58" s="201" t="s">
        <v>279</v>
      </c>
      <c r="B58" s="205"/>
      <c r="C58" s="203"/>
      <c r="D58" s="203"/>
      <c r="E58" s="203"/>
      <c r="F58" s="203"/>
      <c r="G58" s="203"/>
      <c r="H58" s="203"/>
      <c r="I58" s="203"/>
      <c r="J58" s="203"/>
      <c r="K58" s="204"/>
    </row>
    <row r="59" spans="1:11" ht="50.25" customHeight="1" x14ac:dyDescent="0.25">
      <c r="A59" s="140" t="s">
        <v>370</v>
      </c>
      <c r="B59" s="147" t="s">
        <v>215</v>
      </c>
      <c r="C59" s="130" t="s">
        <v>68</v>
      </c>
      <c r="D59" s="118">
        <v>3.7</v>
      </c>
      <c r="E59" s="118">
        <v>3.9</v>
      </c>
      <c r="F59" s="118">
        <v>4.0999999999999996</v>
      </c>
      <c r="G59" s="163">
        <v>4.5999999999999996</v>
      </c>
      <c r="H59" s="163">
        <v>5</v>
      </c>
      <c r="I59" s="163">
        <v>5.5</v>
      </c>
      <c r="J59" s="163">
        <v>6</v>
      </c>
      <c r="K59" s="163">
        <v>6.5</v>
      </c>
    </row>
    <row r="60" spans="1:11" x14ac:dyDescent="0.25">
      <c r="A60" s="198" t="s">
        <v>280</v>
      </c>
      <c r="B60" s="206"/>
      <c r="C60" s="199"/>
      <c r="D60" s="199"/>
      <c r="E60" s="199"/>
      <c r="F60" s="199"/>
      <c r="G60" s="199"/>
      <c r="H60" s="199"/>
      <c r="I60" s="199"/>
      <c r="J60" s="199"/>
      <c r="K60" s="200"/>
    </row>
    <row r="61" spans="1:11" ht="33.75" customHeight="1" x14ac:dyDescent="0.25">
      <c r="A61" s="123" t="s">
        <v>371</v>
      </c>
      <c r="B61" s="150" t="s">
        <v>214</v>
      </c>
      <c r="C61" s="120" t="s">
        <v>68</v>
      </c>
      <c r="D61" s="118">
        <v>100</v>
      </c>
      <c r="E61" s="118">
        <v>100</v>
      </c>
      <c r="F61" s="130">
        <v>100</v>
      </c>
      <c r="G61" s="118">
        <v>100</v>
      </c>
      <c r="H61" s="118">
        <v>100</v>
      </c>
      <c r="I61" s="118">
        <v>100</v>
      </c>
      <c r="J61" s="118">
        <v>100</v>
      </c>
      <c r="K61" s="118">
        <v>100</v>
      </c>
    </row>
    <row r="62" spans="1:11" ht="17.25" customHeight="1" x14ac:dyDescent="0.25">
      <c r="A62" s="198" t="s">
        <v>195</v>
      </c>
      <c r="B62" s="207"/>
      <c r="C62" s="199"/>
      <c r="D62" s="199"/>
      <c r="E62" s="199"/>
      <c r="F62" s="199"/>
      <c r="G62" s="199"/>
      <c r="H62" s="199"/>
      <c r="I62" s="199"/>
      <c r="J62" s="199"/>
      <c r="K62" s="200"/>
    </row>
    <row r="63" spans="1:11" ht="46.5" customHeight="1" x14ac:dyDescent="0.25">
      <c r="A63" s="140" t="s">
        <v>353</v>
      </c>
      <c r="B63" s="141" t="s">
        <v>211</v>
      </c>
      <c r="C63" s="142" t="s">
        <v>203</v>
      </c>
      <c r="D63" s="156" t="s">
        <v>240</v>
      </c>
      <c r="E63" s="156" t="s">
        <v>240</v>
      </c>
      <c r="F63" s="156" t="s">
        <v>240</v>
      </c>
      <c r="G63" s="156" t="s">
        <v>240</v>
      </c>
      <c r="H63" s="156" t="s">
        <v>240</v>
      </c>
      <c r="I63" s="156" t="s">
        <v>240</v>
      </c>
      <c r="J63" s="156" t="s">
        <v>240</v>
      </c>
      <c r="K63" s="156" t="s">
        <v>240</v>
      </c>
    </row>
    <row r="64" spans="1:11" ht="15.75" customHeight="1" x14ac:dyDescent="0.25">
      <c r="A64" s="198" t="s">
        <v>196</v>
      </c>
      <c r="B64" s="206"/>
      <c r="C64" s="199"/>
      <c r="D64" s="199"/>
      <c r="E64" s="199"/>
      <c r="F64" s="199"/>
      <c r="G64" s="199"/>
      <c r="H64" s="199"/>
      <c r="I64" s="199"/>
      <c r="J64" s="199"/>
      <c r="K64" s="200"/>
    </row>
    <row r="65" spans="1:11" ht="33.75" customHeight="1" x14ac:dyDescent="0.25">
      <c r="A65" s="140" t="s">
        <v>372</v>
      </c>
      <c r="B65" s="141" t="s">
        <v>221</v>
      </c>
      <c r="C65" s="123" t="s">
        <v>72</v>
      </c>
      <c r="D65" s="118">
        <v>6</v>
      </c>
      <c r="E65" s="118">
        <v>6</v>
      </c>
      <c r="F65" s="118">
        <v>4</v>
      </c>
      <c r="G65" s="118">
        <v>4</v>
      </c>
      <c r="H65" s="118">
        <v>3</v>
      </c>
      <c r="I65" s="118">
        <v>3</v>
      </c>
      <c r="J65" s="118">
        <v>3</v>
      </c>
      <c r="K65" s="118">
        <v>3</v>
      </c>
    </row>
    <row r="66" spans="1:11" x14ac:dyDescent="0.25">
      <c r="A66" s="198" t="s">
        <v>259</v>
      </c>
      <c r="B66" s="199"/>
      <c r="C66" s="199"/>
      <c r="D66" s="199"/>
      <c r="E66" s="199"/>
      <c r="F66" s="199"/>
      <c r="G66" s="199"/>
      <c r="H66" s="199"/>
      <c r="I66" s="199"/>
      <c r="J66" s="199"/>
      <c r="K66" s="200"/>
    </row>
    <row r="67" spans="1:11" ht="78" customHeight="1" x14ac:dyDescent="0.25">
      <c r="A67" s="140" t="s">
        <v>373</v>
      </c>
      <c r="B67" s="138" t="s">
        <v>217</v>
      </c>
      <c r="C67" s="123" t="s">
        <v>203</v>
      </c>
      <c r="D67" s="156" t="s">
        <v>240</v>
      </c>
      <c r="E67" s="156" t="s">
        <v>240</v>
      </c>
      <c r="F67" s="156" t="s">
        <v>240</v>
      </c>
      <c r="G67" s="156" t="s">
        <v>240</v>
      </c>
      <c r="H67" s="156" t="s">
        <v>240</v>
      </c>
      <c r="I67" s="156" t="s">
        <v>240</v>
      </c>
      <c r="J67" s="156" t="s">
        <v>240</v>
      </c>
      <c r="K67" s="156" t="s">
        <v>240</v>
      </c>
    </row>
    <row r="68" spans="1:11" ht="37.5" customHeight="1" x14ac:dyDescent="0.25">
      <c r="A68" s="198" t="s">
        <v>281</v>
      </c>
      <c r="B68" s="199"/>
      <c r="C68" s="199"/>
      <c r="D68" s="199"/>
      <c r="E68" s="199"/>
      <c r="F68" s="199"/>
      <c r="G68" s="199"/>
      <c r="H68" s="199"/>
      <c r="I68" s="199"/>
      <c r="J68" s="199"/>
      <c r="K68" s="200"/>
    </row>
    <row r="69" spans="1:11" ht="47.25" x14ac:dyDescent="0.25">
      <c r="A69" s="123" t="s">
        <v>374</v>
      </c>
      <c r="B69" s="138" t="s">
        <v>222</v>
      </c>
      <c r="C69" s="139" t="s">
        <v>68</v>
      </c>
      <c r="D69" s="118">
        <v>0.3</v>
      </c>
      <c r="E69" s="118">
        <v>0.37</v>
      </c>
      <c r="F69" s="118">
        <v>0.4</v>
      </c>
      <c r="G69" s="118">
        <v>0.42</v>
      </c>
      <c r="H69" s="118">
        <v>0.47</v>
      </c>
      <c r="I69" s="118">
        <v>0.53</v>
      </c>
      <c r="J69" s="118">
        <v>0.56999999999999995</v>
      </c>
      <c r="K69" s="118">
        <v>0.6</v>
      </c>
    </row>
    <row r="70" spans="1:11" x14ac:dyDescent="0.25">
      <c r="A70" s="198" t="s">
        <v>260</v>
      </c>
      <c r="B70" s="207"/>
      <c r="C70" s="199"/>
      <c r="D70" s="199"/>
      <c r="E70" s="199"/>
      <c r="F70" s="199"/>
      <c r="G70" s="199"/>
      <c r="H70" s="199"/>
      <c r="I70" s="199"/>
      <c r="J70" s="199"/>
      <c r="K70" s="200"/>
    </row>
    <row r="71" spans="1:11" ht="47.25" x14ac:dyDescent="0.25">
      <c r="A71" s="140" t="s">
        <v>354</v>
      </c>
      <c r="B71" s="141" t="s">
        <v>201</v>
      </c>
      <c r="C71" s="130" t="s">
        <v>68</v>
      </c>
      <c r="D71" s="118">
        <v>90</v>
      </c>
      <c r="E71" s="118">
        <v>95</v>
      </c>
      <c r="F71" s="155">
        <v>100</v>
      </c>
      <c r="G71" s="155">
        <v>100</v>
      </c>
      <c r="H71" s="155">
        <v>100</v>
      </c>
      <c r="I71" s="155">
        <v>100</v>
      </c>
      <c r="J71" s="118">
        <v>100</v>
      </c>
      <c r="K71" s="118">
        <v>100</v>
      </c>
    </row>
    <row r="72" spans="1:11" x14ac:dyDescent="0.25">
      <c r="A72" s="201" t="s">
        <v>197</v>
      </c>
      <c r="B72" s="214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1:11" ht="123.75" customHeight="1" x14ac:dyDescent="0.25">
      <c r="A73" s="123" t="s">
        <v>375</v>
      </c>
      <c r="B73" s="138" t="s">
        <v>219</v>
      </c>
      <c r="C73" s="139" t="s">
        <v>68</v>
      </c>
      <c r="D73" s="118">
        <v>100</v>
      </c>
      <c r="E73" s="139">
        <v>100</v>
      </c>
      <c r="F73" s="118">
        <v>100</v>
      </c>
      <c r="G73" s="118">
        <v>100</v>
      </c>
      <c r="H73" s="118">
        <v>100</v>
      </c>
      <c r="I73" s="118">
        <v>100</v>
      </c>
      <c r="J73" s="118">
        <v>100</v>
      </c>
      <c r="K73" s="118">
        <v>100</v>
      </c>
    </row>
    <row r="74" spans="1:11" x14ac:dyDescent="0.25">
      <c r="A74" s="201" t="s">
        <v>198</v>
      </c>
      <c r="B74" s="203"/>
      <c r="C74" s="203"/>
      <c r="D74" s="203"/>
      <c r="E74" s="203"/>
      <c r="F74" s="203"/>
      <c r="G74" s="203"/>
      <c r="H74" s="203"/>
      <c r="I74" s="203"/>
      <c r="J74" s="203"/>
      <c r="K74" s="204"/>
    </row>
    <row r="75" spans="1:11" ht="112.5" customHeight="1" x14ac:dyDescent="0.25">
      <c r="A75" s="123" t="s">
        <v>376</v>
      </c>
      <c r="B75" s="138" t="s">
        <v>218</v>
      </c>
      <c r="C75" s="139" t="s">
        <v>68</v>
      </c>
      <c r="D75" s="156">
        <v>100</v>
      </c>
      <c r="E75" s="156">
        <v>100</v>
      </c>
      <c r="F75" s="156">
        <v>100</v>
      </c>
      <c r="G75" s="156">
        <v>100</v>
      </c>
      <c r="H75" s="156">
        <v>100</v>
      </c>
      <c r="I75" s="156">
        <v>100</v>
      </c>
      <c r="J75" s="156">
        <v>100</v>
      </c>
      <c r="K75" s="156">
        <v>100</v>
      </c>
    </row>
    <row r="76" spans="1:11" ht="15.75" customHeight="1" x14ac:dyDescent="0.25">
      <c r="A76" s="212"/>
      <c r="B76" s="212"/>
      <c r="C76" s="212"/>
      <c r="D76" s="212"/>
      <c r="E76" s="212"/>
      <c r="F76" s="212"/>
      <c r="G76" s="212"/>
      <c r="H76" s="212"/>
      <c r="I76" s="133"/>
      <c r="J76" s="134"/>
      <c r="K76" s="134"/>
    </row>
    <row r="77" spans="1:11" x14ac:dyDescent="0.25">
      <c r="A77" s="136"/>
      <c r="B77" s="135"/>
      <c r="C77" s="135"/>
      <c r="D77" s="135"/>
      <c r="E77" s="135"/>
      <c r="F77" s="135"/>
      <c r="G77" s="135"/>
      <c r="H77" s="135"/>
      <c r="I77" s="135"/>
      <c r="J77" s="136"/>
      <c r="K77" s="136"/>
    </row>
    <row r="78" spans="1:11" ht="39" hidden="1" customHeight="1" x14ac:dyDescent="0.25">
      <c r="A78" s="195" t="s">
        <v>103</v>
      </c>
      <c r="B78" s="195"/>
      <c r="C78" s="135"/>
      <c r="D78" s="135"/>
      <c r="E78" s="135"/>
      <c r="F78" s="135"/>
      <c r="G78" s="135"/>
      <c r="H78" s="135"/>
      <c r="I78" s="135"/>
      <c r="J78" s="136"/>
      <c r="K78" s="136"/>
    </row>
    <row r="79" spans="1:11" ht="16.5" hidden="1" x14ac:dyDescent="0.25">
      <c r="A79" s="195"/>
      <c r="B79" s="195"/>
      <c r="C79" s="137"/>
      <c r="D79" s="137"/>
      <c r="E79" s="137"/>
      <c r="F79" s="137"/>
      <c r="G79" s="137"/>
      <c r="H79" s="137"/>
      <c r="I79" s="137"/>
      <c r="J79" s="196" t="s">
        <v>102</v>
      </c>
      <c r="K79" s="196"/>
    </row>
    <row r="80" spans="1:11" x14ac:dyDescent="0.25">
      <c r="A80" s="170"/>
      <c r="B80" s="137"/>
      <c r="C80" s="137"/>
      <c r="D80" s="137"/>
      <c r="E80" s="137"/>
      <c r="F80" s="137"/>
      <c r="G80" s="137"/>
      <c r="H80" s="137"/>
      <c r="I80" s="137"/>
      <c r="J80" s="137"/>
      <c r="K80" s="137"/>
    </row>
    <row r="81" spans="1:11" x14ac:dyDescent="0.25">
      <c r="A81" s="170"/>
      <c r="B81" s="137"/>
      <c r="C81" s="137"/>
      <c r="D81" s="137"/>
      <c r="E81" s="137"/>
      <c r="F81" s="137"/>
      <c r="G81" s="137"/>
      <c r="H81" s="137"/>
      <c r="I81" s="137"/>
      <c r="J81" s="137"/>
      <c r="K81" s="137"/>
    </row>
  </sheetData>
  <mergeCells count="41">
    <mergeCell ref="G1:K5"/>
    <mergeCell ref="A14:K14"/>
    <mergeCell ref="A10:K10"/>
    <mergeCell ref="A11:A12"/>
    <mergeCell ref="B11:B12"/>
    <mergeCell ref="C11:C12"/>
    <mergeCell ref="D11:K11"/>
    <mergeCell ref="A6:K6"/>
    <mergeCell ref="A9:K9"/>
    <mergeCell ref="A66:K66"/>
    <mergeCell ref="A76:H76"/>
    <mergeCell ref="A16:K16"/>
    <mergeCell ref="A26:K26"/>
    <mergeCell ref="A28:K28"/>
    <mergeCell ref="A32:K32"/>
    <mergeCell ref="A34:K34"/>
    <mergeCell ref="A68:K68"/>
    <mergeCell ref="A70:K70"/>
    <mergeCell ref="A72:K72"/>
    <mergeCell ref="A74:K74"/>
    <mergeCell ref="A42:K42"/>
    <mergeCell ref="A24:K24"/>
    <mergeCell ref="A20:K20"/>
    <mergeCell ref="A40:K40"/>
    <mergeCell ref="A50:K50"/>
    <mergeCell ref="A78:B79"/>
    <mergeCell ref="J79:K79"/>
    <mergeCell ref="A7:K7"/>
    <mergeCell ref="A8:K8"/>
    <mergeCell ref="A48:K48"/>
    <mergeCell ref="A52:K52"/>
    <mergeCell ref="A54:K54"/>
    <mergeCell ref="A56:K56"/>
    <mergeCell ref="A58:K58"/>
    <mergeCell ref="A60:K60"/>
    <mergeCell ref="A62:K62"/>
    <mergeCell ref="A64:K64"/>
    <mergeCell ref="A46:K46"/>
    <mergeCell ref="A30:K30"/>
    <mergeCell ref="A36:K36"/>
    <mergeCell ref="A38:K38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horizontalDpi="4294967293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view="pageBreakPreview" zoomScaleSheetLayoutView="100" workbookViewId="0"/>
  </sheetViews>
  <sheetFormatPr defaultRowHeight="15.75" x14ac:dyDescent="0.25"/>
  <cols>
    <col min="1" max="1" width="6.7109375" style="172" customWidth="1"/>
    <col min="2" max="2" width="38.7109375" style="5" customWidth="1"/>
    <col min="3" max="3" width="12" style="5" customWidth="1"/>
    <col min="4" max="4" width="41.42578125" style="5" customWidth="1"/>
    <col min="5" max="5" width="32.42578125" style="5" customWidth="1"/>
    <col min="6" max="6" width="22.7109375" style="5" customWidth="1"/>
    <col min="7" max="16384" width="9.140625" style="5"/>
  </cols>
  <sheetData>
    <row r="1" spans="1:6" ht="45.75" customHeight="1" x14ac:dyDescent="0.25">
      <c r="A1" s="171"/>
      <c r="B1" s="116"/>
      <c r="C1" s="116"/>
      <c r="D1" s="116"/>
      <c r="E1" s="224" t="s">
        <v>282</v>
      </c>
      <c r="F1" s="225"/>
    </row>
    <row r="2" spans="1:6" x14ac:dyDescent="0.25">
      <c r="A2" s="171"/>
      <c r="B2" s="116"/>
      <c r="C2" s="116"/>
      <c r="D2" s="116"/>
      <c r="E2" s="225"/>
      <c r="F2" s="225"/>
    </row>
    <row r="3" spans="1:6" ht="19.5" customHeight="1" x14ac:dyDescent="0.25">
      <c r="A3" s="171"/>
      <c r="B3" s="116"/>
      <c r="C3" s="116"/>
      <c r="D3" s="116"/>
      <c r="E3" s="225"/>
      <c r="F3" s="225"/>
    </row>
    <row r="4" spans="1:6" ht="18" customHeight="1" x14ac:dyDescent="0.25">
      <c r="A4" s="171"/>
      <c r="B4" s="116"/>
      <c r="C4" s="116"/>
      <c r="D4" s="116"/>
      <c r="E4" s="225"/>
      <c r="F4" s="225"/>
    </row>
    <row r="5" spans="1:6" ht="18.75" customHeight="1" x14ac:dyDescent="0.25">
      <c r="A5" s="226"/>
      <c r="B5" s="226"/>
      <c r="C5" s="226"/>
      <c r="D5" s="226"/>
      <c r="E5" s="226"/>
      <c r="F5" s="226"/>
    </row>
    <row r="6" spans="1:6" ht="18.75" customHeight="1" x14ac:dyDescent="0.25">
      <c r="A6" s="227" t="s">
        <v>14</v>
      </c>
      <c r="B6" s="227"/>
      <c r="C6" s="227"/>
      <c r="D6" s="227"/>
      <c r="E6" s="227"/>
      <c r="F6" s="227"/>
    </row>
    <row r="7" spans="1:6" ht="17.25" customHeight="1" x14ac:dyDescent="0.25">
      <c r="A7" s="227" t="s">
        <v>283</v>
      </c>
      <c r="B7" s="227"/>
      <c r="C7" s="227"/>
      <c r="D7" s="227"/>
      <c r="E7" s="227"/>
      <c r="F7" s="227"/>
    </row>
    <row r="8" spans="1:6" ht="16.5" x14ac:dyDescent="0.25">
      <c r="A8" s="228" t="s">
        <v>274</v>
      </c>
      <c r="B8" s="228"/>
      <c r="C8" s="228"/>
      <c r="D8" s="228"/>
      <c r="E8" s="228"/>
      <c r="F8" s="228"/>
    </row>
    <row r="9" spans="1:6" x14ac:dyDescent="0.25">
      <c r="A9" s="117"/>
      <c r="B9" s="117"/>
      <c r="C9" s="117"/>
      <c r="D9" s="117"/>
      <c r="E9" s="117"/>
      <c r="F9" s="117"/>
    </row>
    <row r="10" spans="1:6" s="4" customFormat="1" ht="76.5" customHeight="1" x14ac:dyDescent="0.25">
      <c r="A10" s="164" t="s">
        <v>15</v>
      </c>
      <c r="B10" s="118" t="s">
        <v>16</v>
      </c>
      <c r="C10" s="118" t="s">
        <v>17</v>
      </c>
      <c r="D10" s="118" t="s">
        <v>18</v>
      </c>
      <c r="E10" s="118" t="s">
        <v>19</v>
      </c>
      <c r="F10" s="118" t="s">
        <v>20</v>
      </c>
    </row>
    <row r="11" spans="1:6" x14ac:dyDescent="0.25">
      <c r="A11" s="119">
        <v>1</v>
      </c>
      <c r="B11" s="119">
        <v>2</v>
      </c>
      <c r="C11" s="119">
        <v>3</v>
      </c>
      <c r="D11" s="119">
        <v>4</v>
      </c>
      <c r="E11" s="119">
        <v>5</v>
      </c>
      <c r="F11" s="119">
        <v>6</v>
      </c>
    </row>
    <row r="12" spans="1:6" x14ac:dyDescent="0.25">
      <c r="A12" s="213" t="s">
        <v>275</v>
      </c>
      <c r="B12" s="216"/>
      <c r="C12" s="216"/>
      <c r="D12" s="216"/>
      <c r="E12" s="216"/>
      <c r="F12" s="213"/>
    </row>
    <row r="13" spans="1:6" ht="102.75" customHeight="1" x14ac:dyDescent="0.25">
      <c r="A13" s="120" t="s">
        <v>216</v>
      </c>
      <c r="B13" s="153" t="s">
        <v>258</v>
      </c>
      <c r="C13" s="120" t="s">
        <v>213</v>
      </c>
      <c r="D13" s="156" t="s">
        <v>244</v>
      </c>
      <c r="E13" s="120" t="s">
        <v>261</v>
      </c>
      <c r="F13" s="120" t="s">
        <v>237</v>
      </c>
    </row>
    <row r="14" spans="1:6" x14ac:dyDescent="0.25">
      <c r="A14" s="213" t="s">
        <v>276</v>
      </c>
      <c r="B14" s="213"/>
      <c r="C14" s="213"/>
      <c r="D14" s="213"/>
      <c r="E14" s="213"/>
      <c r="F14" s="213"/>
    </row>
    <row r="15" spans="1:6" ht="145.5" customHeight="1" x14ac:dyDescent="0.25">
      <c r="A15" s="123" t="s">
        <v>73</v>
      </c>
      <c r="B15" s="131" t="s">
        <v>223</v>
      </c>
      <c r="C15" s="139" t="s">
        <v>68</v>
      </c>
      <c r="D15" s="139" t="s">
        <v>228</v>
      </c>
      <c r="E15" s="120" t="s">
        <v>261</v>
      </c>
      <c r="F15" s="120" t="s">
        <v>237</v>
      </c>
    </row>
    <row r="16" spans="1:6" x14ac:dyDescent="0.25">
      <c r="A16" s="213" t="s">
        <v>188</v>
      </c>
      <c r="B16" s="216"/>
      <c r="C16" s="213"/>
      <c r="D16" s="213"/>
      <c r="E16" s="213"/>
      <c r="F16" s="213"/>
    </row>
    <row r="17" spans="1:6" ht="198" customHeight="1" x14ac:dyDescent="0.25">
      <c r="A17" s="120" t="s">
        <v>69</v>
      </c>
      <c r="B17" s="148" t="s">
        <v>205</v>
      </c>
      <c r="C17" s="130" t="s">
        <v>68</v>
      </c>
      <c r="D17" s="156" t="s">
        <v>262</v>
      </c>
      <c r="E17" s="120" t="s">
        <v>261</v>
      </c>
      <c r="F17" s="120" t="s">
        <v>237</v>
      </c>
    </row>
    <row r="18" spans="1:6" x14ac:dyDescent="0.25">
      <c r="A18" s="216" t="s">
        <v>189</v>
      </c>
      <c r="B18" s="216"/>
      <c r="C18" s="216"/>
      <c r="D18" s="213"/>
      <c r="E18" s="213"/>
      <c r="F18" s="213"/>
    </row>
    <row r="19" spans="1:6" ht="168" customHeight="1" x14ac:dyDescent="0.25">
      <c r="A19" s="164" t="s">
        <v>355</v>
      </c>
      <c r="B19" s="144" t="s">
        <v>202</v>
      </c>
      <c r="C19" s="139" t="s">
        <v>203</v>
      </c>
      <c r="D19" s="139" t="s">
        <v>225</v>
      </c>
      <c r="E19" s="120" t="s">
        <v>261</v>
      </c>
      <c r="F19" s="120" t="s">
        <v>237</v>
      </c>
    </row>
    <row r="20" spans="1:6" x14ac:dyDescent="0.25">
      <c r="A20" s="209" t="s">
        <v>190</v>
      </c>
      <c r="B20" s="210"/>
      <c r="C20" s="210"/>
      <c r="D20" s="210"/>
      <c r="E20" s="210"/>
      <c r="F20" s="210"/>
    </row>
    <row r="21" spans="1:6" ht="144.75" customHeight="1" x14ac:dyDescent="0.25">
      <c r="A21" s="145" t="s">
        <v>356</v>
      </c>
      <c r="B21" s="122" t="s">
        <v>206</v>
      </c>
      <c r="C21" s="145" t="s">
        <v>68</v>
      </c>
      <c r="D21" s="152" t="s">
        <v>229</v>
      </c>
      <c r="E21" s="120" t="s">
        <v>261</v>
      </c>
      <c r="F21" s="120" t="s">
        <v>237</v>
      </c>
    </row>
    <row r="22" spans="1:6" x14ac:dyDescent="0.25">
      <c r="A22" s="209" t="s">
        <v>191</v>
      </c>
      <c r="B22" s="210"/>
      <c r="C22" s="210"/>
      <c r="D22" s="210"/>
      <c r="E22" s="210"/>
      <c r="F22" s="210"/>
    </row>
    <row r="23" spans="1:6" ht="126.75" customHeight="1" x14ac:dyDescent="0.25">
      <c r="A23" s="145" t="s">
        <v>357</v>
      </c>
      <c r="B23" s="122" t="s">
        <v>199</v>
      </c>
      <c r="C23" s="145" t="s">
        <v>68</v>
      </c>
      <c r="D23" s="145" t="s">
        <v>263</v>
      </c>
      <c r="E23" s="120" t="s">
        <v>261</v>
      </c>
      <c r="F23" s="120" t="s">
        <v>237</v>
      </c>
    </row>
    <row r="24" spans="1:6" x14ac:dyDescent="0.25">
      <c r="A24" s="209" t="s">
        <v>349</v>
      </c>
      <c r="B24" s="210"/>
      <c r="C24" s="210"/>
      <c r="D24" s="210"/>
      <c r="E24" s="210"/>
      <c r="F24" s="210"/>
    </row>
    <row r="25" spans="1:6" ht="63" x14ac:dyDescent="0.25">
      <c r="A25" s="145" t="s">
        <v>358</v>
      </c>
      <c r="B25" s="132" t="s">
        <v>220</v>
      </c>
      <c r="C25" s="121"/>
      <c r="D25" s="139" t="s">
        <v>231</v>
      </c>
      <c r="E25" s="120" t="s">
        <v>261</v>
      </c>
      <c r="F25" s="120" t="s">
        <v>237</v>
      </c>
    </row>
    <row r="26" spans="1:6" x14ac:dyDescent="0.25">
      <c r="A26" s="209" t="s">
        <v>347</v>
      </c>
      <c r="B26" s="210"/>
      <c r="C26" s="210"/>
      <c r="D26" s="210"/>
      <c r="E26" s="210"/>
      <c r="F26" s="210"/>
    </row>
    <row r="27" spans="1:6" ht="285" customHeight="1" x14ac:dyDescent="0.25">
      <c r="A27" s="145" t="s">
        <v>359</v>
      </c>
      <c r="B27" s="122" t="s">
        <v>204</v>
      </c>
      <c r="C27" s="145" t="s">
        <v>72</v>
      </c>
      <c r="D27" s="152" t="s">
        <v>251</v>
      </c>
      <c r="E27" s="120" t="s">
        <v>261</v>
      </c>
      <c r="F27" s="120" t="s">
        <v>237</v>
      </c>
    </row>
    <row r="28" spans="1:6" x14ac:dyDescent="0.25">
      <c r="A28" s="209" t="s">
        <v>348</v>
      </c>
      <c r="B28" s="210"/>
      <c r="C28" s="210"/>
      <c r="D28" s="210"/>
      <c r="E28" s="210"/>
      <c r="F28" s="210"/>
    </row>
    <row r="29" spans="1:6" ht="174" customHeight="1" x14ac:dyDescent="0.25">
      <c r="A29" s="145" t="s">
        <v>360</v>
      </c>
      <c r="B29" s="122" t="s">
        <v>249</v>
      </c>
      <c r="C29" s="145" t="s">
        <v>68</v>
      </c>
      <c r="D29" s="152" t="s">
        <v>230</v>
      </c>
      <c r="E29" s="120" t="s">
        <v>261</v>
      </c>
      <c r="F29" s="120" t="s">
        <v>237</v>
      </c>
    </row>
    <row r="30" spans="1:6" x14ac:dyDescent="0.25">
      <c r="A30" s="209" t="s">
        <v>200</v>
      </c>
      <c r="B30" s="210"/>
      <c r="C30" s="210"/>
      <c r="D30" s="210"/>
      <c r="E30" s="210"/>
      <c r="F30" s="210"/>
    </row>
    <row r="31" spans="1:6" ht="63" x14ac:dyDescent="0.25">
      <c r="A31" s="145" t="s">
        <v>361</v>
      </c>
      <c r="B31" s="146" t="s">
        <v>207</v>
      </c>
      <c r="C31" s="145" t="s">
        <v>72</v>
      </c>
      <c r="D31" s="139" t="s">
        <v>232</v>
      </c>
      <c r="E31" s="120" t="s">
        <v>261</v>
      </c>
      <c r="F31" s="120" t="s">
        <v>237</v>
      </c>
    </row>
    <row r="32" spans="1:6" x14ac:dyDescent="0.25">
      <c r="A32" s="209" t="s">
        <v>351</v>
      </c>
      <c r="B32" s="217"/>
      <c r="C32" s="210"/>
      <c r="D32" s="210"/>
      <c r="E32" s="210"/>
      <c r="F32" s="210"/>
    </row>
    <row r="33" spans="1:6" ht="63" x14ac:dyDescent="0.25">
      <c r="A33" s="169" t="s">
        <v>362</v>
      </c>
      <c r="B33" s="149" t="s">
        <v>253</v>
      </c>
      <c r="C33" s="142" t="s">
        <v>72</v>
      </c>
      <c r="D33" s="157" t="s">
        <v>254</v>
      </c>
      <c r="E33" s="120" t="s">
        <v>261</v>
      </c>
      <c r="F33" s="120" t="s">
        <v>237</v>
      </c>
    </row>
    <row r="34" spans="1:6" x14ac:dyDescent="0.25">
      <c r="A34" s="213" t="s">
        <v>350</v>
      </c>
      <c r="B34" s="213"/>
      <c r="C34" s="213"/>
      <c r="D34" s="213"/>
      <c r="E34" s="213"/>
      <c r="F34" s="213"/>
    </row>
    <row r="35" spans="1:6" ht="120" customHeight="1" x14ac:dyDescent="0.25">
      <c r="A35" s="169" t="s">
        <v>363</v>
      </c>
      <c r="B35" s="193" t="s">
        <v>326</v>
      </c>
      <c r="C35" s="143" t="s">
        <v>203</v>
      </c>
      <c r="D35" s="143" t="s">
        <v>327</v>
      </c>
      <c r="E35" s="194" t="s">
        <v>261</v>
      </c>
      <c r="F35" s="194" t="s">
        <v>237</v>
      </c>
    </row>
    <row r="36" spans="1:6" x14ac:dyDescent="0.25">
      <c r="A36" s="213" t="s">
        <v>277</v>
      </c>
      <c r="B36" s="215"/>
      <c r="C36" s="213"/>
      <c r="D36" s="213"/>
      <c r="E36" s="213"/>
      <c r="F36" s="213"/>
    </row>
    <row r="37" spans="1:6" ht="63" x14ac:dyDescent="0.25">
      <c r="A37" s="123" t="s">
        <v>364</v>
      </c>
      <c r="B37" s="155" t="s">
        <v>208</v>
      </c>
      <c r="C37" s="156" t="s">
        <v>72</v>
      </c>
      <c r="D37" s="156" t="s">
        <v>243</v>
      </c>
      <c r="E37" s="120" t="s">
        <v>261</v>
      </c>
      <c r="F37" s="120" t="s">
        <v>237</v>
      </c>
    </row>
    <row r="38" spans="1:6" x14ac:dyDescent="0.25">
      <c r="A38" s="198" t="s">
        <v>192</v>
      </c>
      <c r="B38" s="199"/>
      <c r="C38" s="199"/>
      <c r="D38" s="199"/>
      <c r="E38" s="199"/>
      <c r="F38" s="199"/>
    </row>
    <row r="39" spans="1:6" ht="65.25" customHeight="1" x14ac:dyDescent="0.25">
      <c r="A39" s="123" t="s">
        <v>365</v>
      </c>
      <c r="B39" s="155" t="s">
        <v>241</v>
      </c>
      <c r="C39" s="156" t="s">
        <v>242</v>
      </c>
      <c r="D39" s="156" t="s">
        <v>250</v>
      </c>
      <c r="E39" s="120" t="s">
        <v>261</v>
      </c>
      <c r="F39" s="120" t="s">
        <v>237</v>
      </c>
    </row>
    <row r="40" spans="1:6" x14ac:dyDescent="0.25">
      <c r="A40" s="198" t="s">
        <v>193</v>
      </c>
      <c r="B40" s="199"/>
      <c r="C40" s="199"/>
      <c r="D40" s="199"/>
      <c r="E40" s="199"/>
      <c r="F40" s="199"/>
    </row>
    <row r="41" spans="1:6" ht="63" x14ac:dyDescent="0.25">
      <c r="A41" s="123" t="s">
        <v>366</v>
      </c>
      <c r="B41" s="173" t="s">
        <v>209</v>
      </c>
      <c r="C41" s="174" t="s">
        <v>72</v>
      </c>
      <c r="D41" s="174" t="s">
        <v>226</v>
      </c>
      <c r="E41" s="120" t="s">
        <v>261</v>
      </c>
      <c r="F41" s="120" t="s">
        <v>237</v>
      </c>
    </row>
    <row r="42" spans="1:6" x14ac:dyDescent="0.25">
      <c r="A42" s="198" t="s">
        <v>338</v>
      </c>
      <c r="B42" s="199"/>
      <c r="C42" s="199"/>
      <c r="D42" s="199"/>
      <c r="E42" s="199"/>
      <c r="F42" s="199"/>
    </row>
    <row r="43" spans="1:6" ht="63" x14ac:dyDescent="0.25">
      <c r="A43" s="123" t="s">
        <v>367</v>
      </c>
      <c r="B43" s="138" t="s">
        <v>339</v>
      </c>
      <c r="C43" s="139" t="s">
        <v>72</v>
      </c>
      <c r="D43" s="139" t="s">
        <v>340</v>
      </c>
      <c r="E43" s="120" t="s">
        <v>261</v>
      </c>
      <c r="F43" s="120" t="s">
        <v>237</v>
      </c>
    </row>
    <row r="44" spans="1:6" x14ac:dyDescent="0.25">
      <c r="A44" s="198" t="s">
        <v>194</v>
      </c>
      <c r="B44" s="199"/>
      <c r="C44" s="199"/>
      <c r="D44" s="199"/>
      <c r="E44" s="199"/>
      <c r="F44" s="199"/>
    </row>
    <row r="45" spans="1:6" ht="110.25" x14ac:dyDescent="0.25">
      <c r="A45" s="123" t="s">
        <v>368</v>
      </c>
      <c r="B45" s="138" t="s">
        <v>210</v>
      </c>
      <c r="C45" s="139" t="s">
        <v>68</v>
      </c>
      <c r="D45" s="139" t="s">
        <v>264</v>
      </c>
      <c r="E45" s="120" t="s">
        <v>261</v>
      </c>
      <c r="F45" s="120" t="s">
        <v>237</v>
      </c>
    </row>
    <row r="46" spans="1:6" ht="15.75" customHeight="1" x14ac:dyDescent="0.25">
      <c r="A46" s="201" t="s">
        <v>278</v>
      </c>
      <c r="B46" s="202"/>
      <c r="C46" s="203"/>
      <c r="D46" s="203"/>
      <c r="E46" s="203"/>
      <c r="F46" s="203"/>
    </row>
    <row r="47" spans="1:6" ht="246.75" customHeight="1" x14ac:dyDescent="0.25">
      <c r="A47" s="140" t="s">
        <v>369</v>
      </c>
      <c r="B47" s="154" t="s">
        <v>212</v>
      </c>
      <c r="C47" s="130" t="s">
        <v>68</v>
      </c>
      <c r="D47" s="162" t="s">
        <v>224</v>
      </c>
      <c r="E47" s="120" t="s">
        <v>261</v>
      </c>
      <c r="F47" s="120" t="s">
        <v>237</v>
      </c>
    </row>
    <row r="48" spans="1:6" x14ac:dyDescent="0.25">
      <c r="A48" s="201" t="s">
        <v>279</v>
      </c>
      <c r="B48" s="205"/>
      <c r="C48" s="203"/>
      <c r="D48" s="203"/>
      <c r="E48" s="203"/>
      <c r="F48" s="203"/>
    </row>
    <row r="49" spans="1:7" ht="206.25" customHeight="1" x14ac:dyDescent="0.25">
      <c r="A49" s="140" t="s">
        <v>370</v>
      </c>
      <c r="B49" s="154" t="s">
        <v>215</v>
      </c>
      <c r="C49" s="130" t="s">
        <v>68</v>
      </c>
      <c r="D49" s="162" t="s">
        <v>265</v>
      </c>
      <c r="E49" s="120" t="s">
        <v>261</v>
      </c>
      <c r="F49" s="120" t="s">
        <v>237</v>
      </c>
    </row>
    <row r="50" spans="1:7" x14ac:dyDescent="0.25">
      <c r="A50" s="198" t="s">
        <v>280</v>
      </c>
      <c r="B50" s="206"/>
      <c r="C50" s="199"/>
      <c r="D50" s="199"/>
      <c r="E50" s="199"/>
      <c r="F50" s="199"/>
    </row>
    <row r="51" spans="1:7" ht="63" x14ac:dyDescent="0.25">
      <c r="A51" s="123" t="s">
        <v>371</v>
      </c>
      <c r="B51" s="161" t="s">
        <v>214</v>
      </c>
      <c r="C51" s="120" t="s">
        <v>68</v>
      </c>
      <c r="D51" s="139"/>
      <c r="E51" s="120" t="s">
        <v>261</v>
      </c>
      <c r="F51" s="120" t="s">
        <v>237</v>
      </c>
    </row>
    <row r="52" spans="1:7" x14ac:dyDescent="0.25">
      <c r="A52" s="198" t="s">
        <v>195</v>
      </c>
      <c r="B52" s="207"/>
      <c r="C52" s="199"/>
      <c r="D52" s="199"/>
      <c r="E52" s="199"/>
      <c r="F52" s="199"/>
    </row>
    <row r="53" spans="1:7" ht="166.5" customHeight="1" x14ac:dyDescent="0.25">
      <c r="A53" s="140" t="s">
        <v>353</v>
      </c>
      <c r="B53" s="141" t="s">
        <v>211</v>
      </c>
      <c r="C53" s="142" t="s">
        <v>203</v>
      </c>
      <c r="D53" s="139" t="s">
        <v>227</v>
      </c>
      <c r="E53" s="120" t="s">
        <v>261</v>
      </c>
      <c r="F53" s="120" t="s">
        <v>237</v>
      </c>
      <c r="G53" s="128"/>
    </row>
    <row r="54" spans="1:7" x14ac:dyDescent="0.25">
      <c r="A54" s="198" t="s">
        <v>196</v>
      </c>
      <c r="B54" s="206"/>
      <c r="C54" s="199"/>
      <c r="D54" s="199"/>
      <c r="E54" s="199"/>
      <c r="F54" s="199"/>
      <c r="G54" s="128"/>
    </row>
    <row r="55" spans="1:7" ht="63" x14ac:dyDescent="0.25">
      <c r="A55" s="140" t="s">
        <v>372</v>
      </c>
      <c r="B55" s="53" t="s">
        <v>238</v>
      </c>
      <c r="C55" s="123" t="s">
        <v>72</v>
      </c>
      <c r="D55" s="156" t="s">
        <v>239</v>
      </c>
      <c r="E55" s="120" t="s">
        <v>261</v>
      </c>
      <c r="F55" s="120" t="s">
        <v>237</v>
      </c>
      <c r="G55" s="128"/>
    </row>
    <row r="56" spans="1:7" x14ac:dyDescent="0.25">
      <c r="A56" s="198" t="s">
        <v>259</v>
      </c>
      <c r="B56" s="199"/>
      <c r="C56" s="199"/>
      <c r="D56" s="199"/>
      <c r="E56" s="199"/>
      <c r="F56" s="199"/>
      <c r="G56" s="128"/>
    </row>
    <row r="57" spans="1:7" ht="78.75" x14ac:dyDescent="0.25">
      <c r="A57" s="140" t="s">
        <v>373</v>
      </c>
      <c r="B57" s="138" t="s">
        <v>217</v>
      </c>
      <c r="C57" s="123" t="s">
        <v>203</v>
      </c>
      <c r="D57" s="139"/>
      <c r="E57" s="120" t="s">
        <v>261</v>
      </c>
      <c r="F57" s="120" t="s">
        <v>237</v>
      </c>
      <c r="G57" s="128"/>
    </row>
    <row r="58" spans="1:7" x14ac:dyDescent="0.25">
      <c r="A58" s="198" t="s">
        <v>281</v>
      </c>
      <c r="B58" s="199"/>
      <c r="C58" s="199"/>
      <c r="D58" s="199"/>
      <c r="E58" s="199"/>
      <c r="F58" s="199"/>
      <c r="G58" s="128"/>
    </row>
    <row r="59" spans="1:7" ht="158.25" customHeight="1" x14ac:dyDescent="0.25">
      <c r="A59" s="123" t="s">
        <v>374</v>
      </c>
      <c r="B59" s="138" t="s">
        <v>222</v>
      </c>
      <c r="C59" s="139" t="s">
        <v>68</v>
      </c>
      <c r="D59" s="139" t="s">
        <v>233</v>
      </c>
      <c r="E59" s="120" t="s">
        <v>261</v>
      </c>
      <c r="F59" s="120" t="s">
        <v>237</v>
      </c>
      <c r="G59" s="128"/>
    </row>
    <row r="60" spans="1:7" x14ac:dyDescent="0.25">
      <c r="A60" s="198" t="s">
        <v>260</v>
      </c>
      <c r="B60" s="207"/>
      <c r="C60" s="199"/>
      <c r="D60" s="199"/>
      <c r="E60" s="199"/>
      <c r="F60" s="199"/>
      <c r="G60" s="128"/>
    </row>
    <row r="61" spans="1:7" ht="131.25" customHeight="1" x14ac:dyDescent="0.25">
      <c r="A61" s="140" t="s">
        <v>377</v>
      </c>
      <c r="B61" s="53" t="s">
        <v>201</v>
      </c>
      <c r="C61" s="130" t="s">
        <v>68</v>
      </c>
      <c r="D61" s="139" t="s">
        <v>234</v>
      </c>
      <c r="E61" s="120" t="s">
        <v>261</v>
      </c>
      <c r="F61" s="120" t="s">
        <v>237</v>
      </c>
      <c r="G61" s="128"/>
    </row>
    <row r="62" spans="1:7" x14ac:dyDescent="0.25">
      <c r="A62" s="201" t="s">
        <v>197</v>
      </c>
      <c r="B62" s="214"/>
      <c r="C62" s="203"/>
      <c r="D62" s="203"/>
      <c r="E62" s="203"/>
      <c r="F62" s="203"/>
    </row>
    <row r="63" spans="1:7" ht="133.5" customHeight="1" x14ac:dyDescent="0.25">
      <c r="A63" s="123" t="s">
        <v>375</v>
      </c>
      <c r="B63" s="138" t="s">
        <v>219</v>
      </c>
      <c r="C63" s="139" t="s">
        <v>68</v>
      </c>
      <c r="D63" s="139" t="s">
        <v>235</v>
      </c>
      <c r="E63" s="120" t="s">
        <v>261</v>
      </c>
      <c r="F63" s="120" t="s">
        <v>237</v>
      </c>
    </row>
    <row r="64" spans="1:7" ht="15.75" customHeight="1" x14ac:dyDescent="0.25">
      <c r="A64" s="201" t="s">
        <v>198</v>
      </c>
      <c r="B64" s="203"/>
      <c r="C64" s="203"/>
      <c r="D64" s="203"/>
      <c r="E64" s="203"/>
      <c r="F64" s="203"/>
    </row>
    <row r="65" spans="1:6" ht="110.25" x14ac:dyDescent="0.25">
      <c r="A65" s="123" t="s">
        <v>376</v>
      </c>
      <c r="B65" s="138" t="s">
        <v>218</v>
      </c>
      <c r="C65" s="139" t="s">
        <v>68</v>
      </c>
      <c r="D65" s="139" t="s">
        <v>236</v>
      </c>
      <c r="E65" s="120" t="s">
        <v>261</v>
      </c>
      <c r="F65" s="120" t="s">
        <v>237</v>
      </c>
    </row>
    <row r="66" spans="1:6" x14ac:dyDescent="0.25">
      <c r="A66" s="128"/>
      <c r="B66" s="128"/>
      <c r="C66" s="129"/>
      <c r="D66" s="129"/>
      <c r="E66" s="129"/>
      <c r="F66" s="129"/>
    </row>
    <row r="67" spans="1:6" x14ac:dyDescent="0.25">
      <c r="A67" s="223"/>
      <c r="B67" s="223"/>
      <c r="C67" s="223"/>
      <c r="D67" s="223"/>
      <c r="E67" s="223"/>
      <c r="F67" s="223"/>
    </row>
    <row r="68" spans="1:6" x14ac:dyDescent="0.25">
      <c r="A68" s="171"/>
      <c r="B68" s="116"/>
      <c r="C68" s="116"/>
      <c r="D68" s="116"/>
      <c r="E68" s="116"/>
      <c r="F68" s="116"/>
    </row>
    <row r="69" spans="1:6" x14ac:dyDescent="0.25">
      <c r="A69" s="171"/>
      <c r="B69" s="116"/>
      <c r="C69" s="116"/>
      <c r="D69" s="116"/>
      <c r="E69" s="116"/>
      <c r="F69" s="116"/>
    </row>
  </sheetData>
  <mergeCells count="33">
    <mergeCell ref="A67:F67"/>
    <mergeCell ref="E1:F4"/>
    <mergeCell ref="A5:F5"/>
    <mergeCell ref="A6:F6"/>
    <mergeCell ref="A7:F7"/>
    <mergeCell ref="A8:F8"/>
    <mergeCell ref="A22:F22"/>
    <mergeCell ref="A26:F26"/>
    <mergeCell ref="A28:F28"/>
    <mergeCell ref="A24:F24"/>
    <mergeCell ref="A42:F42"/>
    <mergeCell ref="A30:F30"/>
    <mergeCell ref="A12:F12"/>
    <mergeCell ref="A14:F14"/>
    <mergeCell ref="A16:F16"/>
    <mergeCell ref="A18:F18"/>
    <mergeCell ref="A20:F20"/>
    <mergeCell ref="A60:F60"/>
    <mergeCell ref="A62:F62"/>
    <mergeCell ref="A40:F40"/>
    <mergeCell ref="A34:F34"/>
    <mergeCell ref="A64:F64"/>
    <mergeCell ref="A32:F32"/>
    <mergeCell ref="A36:F36"/>
    <mergeCell ref="A38:F38"/>
    <mergeCell ref="A50:F50"/>
    <mergeCell ref="A52:F52"/>
    <mergeCell ref="A54:F54"/>
    <mergeCell ref="A56:F56"/>
    <mergeCell ref="A58:F58"/>
    <mergeCell ref="A44:F44"/>
    <mergeCell ref="A46:F46"/>
    <mergeCell ref="A48:F48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horizontalDpi="4294967293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view="pageBreakPreview" zoomScale="75" zoomScaleSheetLayoutView="75" workbookViewId="0">
      <selection activeCell="G56" sqref="G56"/>
    </sheetView>
  </sheetViews>
  <sheetFormatPr defaultRowHeight="15.75" x14ac:dyDescent="0.25"/>
  <cols>
    <col min="1" max="1" width="23.42578125" style="5" customWidth="1"/>
    <col min="2" max="2" width="17.7109375" style="5" customWidth="1"/>
    <col min="3" max="3" width="31.7109375" style="5" customWidth="1"/>
    <col min="4" max="4" width="11.7109375" style="5" customWidth="1"/>
    <col min="5" max="5" width="11.5703125" style="5" customWidth="1"/>
    <col min="6" max="6" width="10.42578125" style="5" customWidth="1"/>
    <col min="7" max="7" width="12.28515625" style="5" customWidth="1"/>
    <col min="8" max="8" width="13" style="5" customWidth="1"/>
    <col min="9" max="16384" width="9.140625" style="5"/>
  </cols>
  <sheetData>
    <row r="1" spans="1:8" x14ac:dyDescent="0.25">
      <c r="F1" s="229" t="s">
        <v>284</v>
      </c>
      <c r="G1" s="230"/>
      <c r="H1" s="230"/>
    </row>
    <row r="2" spans="1:8" x14ac:dyDescent="0.25">
      <c r="F2" s="230"/>
      <c r="G2" s="230"/>
      <c r="H2" s="230"/>
    </row>
    <row r="3" spans="1:8" x14ac:dyDescent="0.25">
      <c r="F3" s="230"/>
      <c r="G3" s="230"/>
      <c r="H3" s="230"/>
    </row>
    <row r="4" spans="1:8" ht="54" customHeight="1" x14ac:dyDescent="0.25">
      <c r="C4" s="330"/>
      <c r="F4" s="230"/>
      <c r="G4" s="230"/>
      <c r="H4" s="230"/>
    </row>
    <row r="5" spans="1:8" ht="15.75" customHeight="1" x14ac:dyDescent="0.25">
      <c r="A5" s="255"/>
      <c r="B5" s="255"/>
      <c r="C5" s="255"/>
      <c r="D5" s="255"/>
      <c r="E5" s="255"/>
      <c r="F5" s="255"/>
      <c r="G5" s="255"/>
      <c r="H5" s="255"/>
    </row>
    <row r="6" spans="1:8" ht="15.75" customHeight="1" x14ac:dyDescent="0.25">
      <c r="A6" s="256" t="s">
        <v>285</v>
      </c>
      <c r="B6" s="256"/>
      <c r="C6" s="256"/>
      <c r="D6" s="256"/>
      <c r="E6" s="256"/>
      <c r="F6" s="256"/>
      <c r="G6" s="256"/>
      <c r="H6" s="256"/>
    </row>
    <row r="7" spans="1:8" ht="15.75" customHeight="1" x14ac:dyDescent="0.25">
      <c r="A7" s="256" t="s">
        <v>283</v>
      </c>
      <c r="B7" s="256"/>
      <c r="C7" s="256"/>
      <c r="D7" s="256"/>
      <c r="E7" s="256"/>
      <c r="F7" s="256"/>
      <c r="G7" s="256"/>
      <c r="H7" s="256"/>
    </row>
    <row r="8" spans="1:8" ht="16.5" x14ac:dyDescent="0.25">
      <c r="A8" s="257" t="s">
        <v>274</v>
      </c>
      <c r="B8" s="257"/>
      <c r="C8" s="257"/>
      <c r="D8" s="257"/>
      <c r="E8" s="257"/>
      <c r="F8" s="257"/>
      <c r="G8" s="257"/>
      <c r="H8" s="257"/>
    </row>
    <row r="9" spans="1:8" ht="16.5" customHeight="1" x14ac:dyDescent="0.25">
      <c r="A9" s="257" t="s">
        <v>346</v>
      </c>
      <c r="B9" s="257"/>
      <c r="C9" s="257"/>
      <c r="D9" s="257"/>
      <c r="E9" s="257"/>
      <c r="F9" s="257"/>
      <c r="G9" s="257"/>
      <c r="H9" s="257"/>
    </row>
    <row r="10" spans="1:8" s="4" customFormat="1" ht="17.25" customHeight="1" x14ac:dyDescent="0.25">
      <c r="A10" s="251" t="s">
        <v>23</v>
      </c>
      <c r="B10" s="251" t="s">
        <v>58</v>
      </c>
      <c r="C10" s="252" t="s">
        <v>59</v>
      </c>
      <c r="D10" s="251" t="s">
        <v>24</v>
      </c>
      <c r="E10" s="251" t="s">
        <v>25</v>
      </c>
      <c r="F10" s="251"/>
      <c r="G10" s="251"/>
      <c r="H10" s="251"/>
    </row>
    <row r="11" spans="1:8" s="4" customFormat="1" ht="143.25" customHeight="1" x14ac:dyDescent="0.25">
      <c r="A11" s="251"/>
      <c r="B11" s="251"/>
      <c r="C11" s="253"/>
      <c r="D11" s="251"/>
      <c r="E11" s="3" t="s">
        <v>269</v>
      </c>
      <c r="F11" s="3" t="s">
        <v>268</v>
      </c>
      <c r="G11" s="96" t="s">
        <v>183</v>
      </c>
      <c r="H11" s="3" t="s">
        <v>267</v>
      </c>
    </row>
    <row r="12" spans="1:8" x14ac:dyDescent="0.25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 ht="15.75" customHeight="1" x14ac:dyDescent="0.25">
      <c r="A13" s="231" t="s">
        <v>6</v>
      </c>
      <c r="B13" s="231" t="s">
        <v>274</v>
      </c>
      <c r="C13" s="99" t="s">
        <v>24</v>
      </c>
      <c r="D13" s="328">
        <f>D15</f>
        <v>14043.815579999999</v>
      </c>
      <c r="E13" s="328">
        <f t="shared" ref="E13:H13" si="0">E15</f>
        <v>926.68100000000004</v>
      </c>
      <c r="F13" s="328">
        <f t="shared" si="0"/>
        <v>1013.133</v>
      </c>
      <c r="G13" s="328">
        <f t="shared" si="0"/>
        <v>11916.397580000001</v>
      </c>
      <c r="H13" s="328">
        <f t="shared" si="0"/>
        <v>187.60400000000001</v>
      </c>
    </row>
    <row r="14" spans="1:8" x14ac:dyDescent="0.25">
      <c r="A14" s="232"/>
      <c r="B14" s="232"/>
      <c r="C14" s="99" t="s">
        <v>30</v>
      </c>
      <c r="D14" s="328"/>
      <c r="E14" s="328"/>
      <c r="F14" s="328"/>
      <c r="G14" s="328"/>
      <c r="H14" s="328"/>
    </row>
    <row r="15" spans="1:8" ht="66.75" customHeight="1" x14ac:dyDescent="0.25">
      <c r="A15" s="232"/>
      <c r="B15" s="232"/>
      <c r="C15" s="98" t="s">
        <v>286</v>
      </c>
      <c r="D15" s="328">
        <f>D25+D59+D74+D83+D98</f>
        <v>14043.815579999999</v>
      </c>
      <c r="E15" s="328">
        <f>E25+E74+E83+E98</f>
        <v>926.68100000000004</v>
      </c>
      <c r="F15" s="328">
        <f>F25+F74+F83+F98</f>
        <v>1013.133</v>
      </c>
      <c r="G15" s="328">
        <f>G25+G59+G74+G83+G98</f>
        <v>11916.397580000001</v>
      </c>
      <c r="H15" s="328">
        <f>H25+H74+H83+H98</f>
        <v>187.60400000000001</v>
      </c>
    </row>
    <row r="16" spans="1:8" hidden="1" x14ac:dyDescent="0.25">
      <c r="A16" s="243" t="s">
        <v>21</v>
      </c>
      <c r="B16" s="243"/>
      <c r="C16" s="45" t="s">
        <v>24</v>
      </c>
      <c r="D16" s="327"/>
      <c r="E16" s="327"/>
      <c r="F16" s="327"/>
      <c r="G16" s="327"/>
      <c r="H16" s="327"/>
    </row>
    <row r="17" spans="1:8" hidden="1" x14ac:dyDescent="0.25">
      <c r="A17" s="243"/>
      <c r="B17" s="243"/>
      <c r="C17" s="45" t="s">
        <v>30</v>
      </c>
      <c r="D17" s="327"/>
      <c r="E17" s="327"/>
      <c r="F17" s="327"/>
      <c r="G17" s="327"/>
      <c r="H17" s="327"/>
    </row>
    <row r="18" spans="1:8" hidden="1" x14ac:dyDescent="0.25">
      <c r="A18" s="243"/>
      <c r="B18" s="243"/>
      <c r="C18" s="45" t="s">
        <v>7</v>
      </c>
      <c r="D18" s="327"/>
      <c r="E18" s="327"/>
      <c r="F18" s="327"/>
      <c r="G18" s="327"/>
      <c r="H18" s="327"/>
    </row>
    <row r="19" spans="1:8" hidden="1" x14ac:dyDescent="0.25">
      <c r="A19" s="243" t="s">
        <v>22</v>
      </c>
      <c r="B19" s="243"/>
      <c r="C19" s="45" t="s">
        <v>24</v>
      </c>
      <c r="D19" s="327"/>
      <c r="E19" s="327"/>
      <c r="F19" s="327"/>
      <c r="G19" s="327"/>
      <c r="H19" s="327"/>
    </row>
    <row r="20" spans="1:8" hidden="1" x14ac:dyDescent="0.25">
      <c r="A20" s="243"/>
      <c r="B20" s="243"/>
      <c r="C20" s="45" t="s">
        <v>30</v>
      </c>
      <c r="D20" s="327"/>
      <c r="E20" s="327"/>
      <c r="F20" s="327"/>
      <c r="G20" s="327"/>
      <c r="H20" s="327"/>
    </row>
    <row r="21" spans="1:8" hidden="1" x14ac:dyDescent="0.25">
      <c r="A21" s="243"/>
      <c r="B21" s="243"/>
      <c r="C21" s="45" t="s">
        <v>7</v>
      </c>
      <c r="D21" s="327"/>
      <c r="E21" s="327"/>
      <c r="F21" s="327"/>
      <c r="G21" s="327"/>
      <c r="H21" s="327"/>
    </row>
    <row r="22" spans="1:8" hidden="1" x14ac:dyDescent="0.25">
      <c r="A22" s="45" t="s">
        <v>7</v>
      </c>
      <c r="B22" s="45"/>
      <c r="C22" s="45"/>
      <c r="D22" s="327"/>
      <c r="E22" s="327"/>
      <c r="F22" s="327"/>
      <c r="G22" s="327"/>
      <c r="H22" s="327"/>
    </row>
    <row r="23" spans="1:8" ht="15.75" customHeight="1" x14ac:dyDescent="0.25">
      <c r="A23" s="231" t="s">
        <v>8</v>
      </c>
      <c r="B23" s="231" t="s">
        <v>287</v>
      </c>
      <c r="C23" s="99" t="s">
        <v>24</v>
      </c>
      <c r="D23" s="328">
        <f>D25</f>
        <v>4372.835</v>
      </c>
      <c r="E23" s="328">
        <f t="shared" ref="E23:H23" si="1">E25</f>
        <v>643.48099999999999</v>
      </c>
      <c r="F23" s="328">
        <f t="shared" si="1"/>
        <v>13.132999999999999</v>
      </c>
      <c r="G23" s="328">
        <f t="shared" si="1"/>
        <v>3528.6170000000002</v>
      </c>
      <c r="H23" s="328">
        <f t="shared" si="1"/>
        <v>187.60400000000001</v>
      </c>
    </row>
    <row r="24" spans="1:8" x14ac:dyDescent="0.25">
      <c r="A24" s="232"/>
      <c r="B24" s="232"/>
      <c r="C24" s="108" t="s">
        <v>30</v>
      </c>
      <c r="D24" s="328"/>
      <c r="E24" s="328"/>
      <c r="F24" s="328"/>
      <c r="G24" s="328"/>
      <c r="H24" s="328"/>
    </row>
    <row r="25" spans="1:8" ht="81" customHeight="1" x14ac:dyDescent="0.25">
      <c r="A25" s="233"/>
      <c r="B25" s="233"/>
      <c r="C25" s="98" t="s">
        <v>286</v>
      </c>
      <c r="D25" s="329">
        <f>D28+D31+D34+D38+D41+D44+D47+D50+D53+D56</f>
        <v>4372.835</v>
      </c>
      <c r="E25" s="329">
        <f t="shared" ref="E25:H25" si="2">E28+E31+E34+E38+E41+E44+E47+E50+E53+E56</f>
        <v>643.48099999999999</v>
      </c>
      <c r="F25" s="329">
        <f t="shared" si="2"/>
        <v>13.132999999999999</v>
      </c>
      <c r="G25" s="329">
        <f t="shared" si="2"/>
        <v>3528.6170000000002</v>
      </c>
      <c r="H25" s="329">
        <f t="shared" si="2"/>
        <v>187.60400000000001</v>
      </c>
    </row>
    <row r="26" spans="1:8" x14ac:dyDescent="0.25">
      <c r="A26" s="240" t="s">
        <v>52</v>
      </c>
      <c r="B26" s="237" t="s">
        <v>106</v>
      </c>
      <c r="C26" s="47" t="s">
        <v>24</v>
      </c>
      <c r="D26" s="113">
        <f>D28</f>
        <v>774</v>
      </c>
      <c r="E26" s="113">
        <f t="shared" ref="E26:H26" si="3">E28</f>
        <v>0</v>
      </c>
      <c r="F26" s="113">
        <f t="shared" si="3"/>
        <v>0</v>
      </c>
      <c r="G26" s="113">
        <f t="shared" si="3"/>
        <v>774</v>
      </c>
      <c r="H26" s="113">
        <f t="shared" si="3"/>
        <v>0</v>
      </c>
    </row>
    <row r="27" spans="1:8" x14ac:dyDescent="0.25">
      <c r="A27" s="241"/>
      <c r="B27" s="238"/>
      <c r="C27" s="45" t="s">
        <v>30</v>
      </c>
      <c r="D27" s="113"/>
      <c r="E27" s="113"/>
      <c r="F27" s="113"/>
      <c r="G27" s="113"/>
      <c r="H27" s="113"/>
    </row>
    <row r="28" spans="1:8" ht="68.25" customHeight="1" x14ac:dyDescent="0.25">
      <c r="A28" s="242"/>
      <c r="B28" s="239"/>
      <c r="C28" s="2" t="s">
        <v>286</v>
      </c>
      <c r="D28" s="113">
        <f>E28+F28+G28+H28</f>
        <v>774</v>
      </c>
      <c r="E28" s="113"/>
      <c r="F28" s="113"/>
      <c r="G28" s="113">
        <v>774</v>
      </c>
      <c r="H28" s="113"/>
    </row>
    <row r="29" spans="1:8" ht="15.75" customHeight="1" x14ac:dyDescent="0.25">
      <c r="A29" s="240" t="s">
        <v>53</v>
      </c>
      <c r="B29" s="237" t="s">
        <v>109</v>
      </c>
      <c r="C29" s="45" t="s">
        <v>24</v>
      </c>
      <c r="D29" s="113">
        <f>D31</f>
        <v>1</v>
      </c>
      <c r="E29" s="113">
        <f t="shared" ref="E29:H29" si="4">E31</f>
        <v>0</v>
      </c>
      <c r="F29" s="113">
        <f t="shared" si="4"/>
        <v>0</v>
      </c>
      <c r="G29" s="113">
        <f t="shared" si="4"/>
        <v>1</v>
      </c>
      <c r="H29" s="113">
        <f t="shared" si="4"/>
        <v>0</v>
      </c>
    </row>
    <row r="30" spans="1:8" x14ac:dyDescent="0.25">
      <c r="A30" s="241"/>
      <c r="B30" s="238"/>
      <c r="C30" s="45" t="s">
        <v>30</v>
      </c>
      <c r="D30" s="113"/>
      <c r="E30" s="113"/>
      <c r="F30" s="113"/>
      <c r="G30" s="113"/>
      <c r="H30" s="113"/>
    </row>
    <row r="31" spans="1:8" ht="70.5" customHeight="1" x14ac:dyDescent="0.25">
      <c r="A31" s="242"/>
      <c r="B31" s="239"/>
      <c r="C31" s="2" t="s">
        <v>286</v>
      </c>
      <c r="D31" s="113">
        <f>E31+F31+G31+H31</f>
        <v>1</v>
      </c>
      <c r="E31" s="113"/>
      <c r="F31" s="113"/>
      <c r="G31" s="178">
        <v>1</v>
      </c>
      <c r="H31" s="113"/>
    </row>
    <row r="32" spans="1:8" x14ac:dyDescent="0.25">
      <c r="A32" s="240" t="s">
        <v>82</v>
      </c>
      <c r="B32" s="237" t="s">
        <v>111</v>
      </c>
      <c r="C32" s="45" t="s">
        <v>24</v>
      </c>
      <c r="D32" s="113">
        <f>D34</f>
        <v>80</v>
      </c>
      <c r="E32" s="113">
        <f t="shared" ref="E32:H32" si="5">E34</f>
        <v>0</v>
      </c>
      <c r="F32" s="113">
        <f t="shared" si="5"/>
        <v>0</v>
      </c>
      <c r="G32" s="113">
        <f t="shared" si="5"/>
        <v>80</v>
      </c>
      <c r="H32" s="113">
        <f t="shared" si="5"/>
        <v>0</v>
      </c>
    </row>
    <row r="33" spans="1:8" x14ac:dyDescent="0.25">
      <c r="A33" s="241"/>
      <c r="B33" s="238"/>
      <c r="C33" s="34" t="s">
        <v>30</v>
      </c>
      <c r="D33" s="113"/>
      <c r="E33" s="113"/>
      <c r="F33" s="113"/>
      <c r="G33" s="113"/>
      <c r="H33" s="113"/>
    </row>
    <row r="34" spans="1:8" ht="66.75" customHeight="1" x14ac:dyDescent="0.25">
      <c r="A34" s="242"/>
      <c r="B34" s="239"/>
      <c r="C34" s="2" t="s">
        <v>286</v>
      </c>
      <c r="D34" s="113">
        <f>E34+F34+G34+H34</f>
        <v>80</v>
      </c>
      <c r="E34" s="113"/>
      <c r="F34" s="113"/>
      <c r="G34" s="113">
        <v>80</v>
      </c>
      <c r="H34" s="113"/>
    </row>
    <row r="35" spans="1:8" hidden="1" x14ac:dyDescent="0.25">
      <c r="A35" s="45" t="s">
        <v>7</v>
      </c>
      <c r="B35" s="45"/>
      <c r="C35" s="45"/>
      <c r="D35" s="113"/>
      <c r="E35" s="113"/>
      <c r="F35" s="113"/>
      <c r="G35" s="113"/>
      <c r="H35" s="113"/>
    </row>
    <row r="36" spans="1:8" x14ac:dyDescent="0.25">
      <c r="A36" s="240" t="s">
        <v>179</v>
      </c>
      <c r="B36" s="237" t="s">
        <v>113</v>
      </c>
      <c r="C36" s="95" t="s">
        <v>24</v>
      </c>
      <c r="D36" s="113">
        <f>D38</f>
        <v>10</v>
      </c>
      <c r="E36" s="113">
        <f t="shared" ref="E36:H36" si="6">E38</f>
        <v>0</v>
      </c>
      <c r="F36" s="113">
        <f t="shared" si="6"/>
        <v>0</v>
      </c>
      <c r="G36" s="113">
        <f t="shared" si="6"/>
        <v>10</v>
      </c>
      <c r="H36" s="113">
        <f t="shared" si="6"/>
        <v>0</v>
      </c>
    </row>
    <row r="37" spans="1:8" x14ac:dyDescent="0.25">
      <c r="A37" s="241"/>
      <c r="B37" s="238"/>
      <c r="C37" s="34" t="s">
        <v>30</v>
      </c>
      <c r="D37" s="113"/>
      <c r="E37" s="113"/>
      <c r="F37" s="113"/>
      <c r="G37" s="113"/>
      <c r="H37" s="113"/>
    </row>
    <row r="38" spans="1:8" ht="67.5" customHeight="1" x14ac:dyDescent="0.25">
      <c r="A38" s="242"/>
      <c r="B38" s="239"/>
      <c r="C38" s="2" t="s">
        <v>286</v>
      </c>
      <c r="D38" s="113">
        <f>E38+F38+G38+H38</f>
        <v>10</v>
      </c>
      <c r="E38" s="113"/>
      <c r="F38" s="113"/>
      <c r="G38" s="113">
        <v>10</v>
      </c>
      <c r="H38" s="113"/>
    </row>
    <row r="39" spans="1:8" x14ac:dyDescent="0.25">
      <c r="A39" s="240" t="s">
        <v>180</v>
      </c>
      <c r="B39" s="237" t="s">
        <v>119</v>
      </c>
      <c r="C39" s="100" t="s">
        <v>24</v>
      </c>
      <c r="D39" s="113">
        <f>D41</f>
        <v>1</v>
      </c>
      <c r="E39" s="113">
        <f t="shared" ref="E39:H39" si="7">E41</f>
        <v>0</v>
      </c>
      <c r="F39" s="113">
        <f t="shared" si="7"/>
        <v>0</v>
      </c>
      <c r="G39" s="113">
        <f t="shared" si="7"/>
        <v>1</v>
      </c>
      <c r="H39" s="113">
        <f t="shared" si="7"/>
        <v>0</v>
      </c>
    </row>
    <row r="40" spans="1:8" x14ac:dyDescent="0.25">
      <c r="A40" s="241"/>
      <c r="B40" s="238"/>
      <c r="C40" s="34" t="s">
        <v>30</v>
      </c>
      <c r="D40" s="113"/>
      <c r="E40" s="113"/>
      <c r="F40" s="113"/>
      <c r="G40" s="113"/>
      <c r="H40" s="113"/>
    </row>
    <row r="41" spans="1:8" ht="68.25" customHeight="1" x14ac:dyDescent="0.25">
      <c r="A41" s="242"/>
      <c r="B41" s="239"/>
      <c r="C41" s="2" t="s">
        <v>286</v>
      </c>
      <c r="D41" s="113">
        <f>E41+F41+G41+H41</f>
        <v>1</v>
      </c>
      <c r="E41" s="113"/>
      <c r="F41" s="113"/>
      <c r="G41" s="113">
        <v>1</v>
      </c>
      <c r="H41" s="113"/>
    </row>
    <row r="42" spans="1:8" x14ac:dyDescent="0.25">
      <c r="A42" s="240" t="s">
        <v>181</v>
      </c>
      <c r="B42" s="237" t="s">
        <v>115</v>
      </c>
      <c r="C42" s="95" t="s">
        <v>24</v>
      </c>
      <c r="D42" s="327">
        <f>D44</f>
        <v>1973.835</v>
      </c>
      <c r="E42" s="327">
        <f t="shared" ref="E42:H42" si="8">E44</f>
        <v>643.48099999999999</v>
      </c>
      <c r="F42" s="327">
        <f t="shared" si="8"/>
        <v>13.132999999999999</v>
      </c>
      <c r="G42" s="327">
        <f t="shared" si="8"/>
        <v>1129.617</v>
      </c>
      <c r="H42" s="327">
        <f t="shared" si="8"/>
        <v>187.60400000000001</v>
      </c>
    </row>
    <row r="43" spans="1:8" x14ac:dyDescent="0.25">
      <c r="A43" s="241"/>
      <c r="B43" s="238"/>
      <c r="C43" s="34" t="s">
        <v>30</v>
      </c>
      <c r="D43" s="113"/>
      <c r="E43" s="113"/>
      <c r="F43" s="113"/>
      <c r="G43" s="113"/>
      <c r="H43" s="113"/>
    </row>
    <row r="44" spans="1:8" ht="65.25" customHeight="1" x14ac:dyDescent="0.25">
      <c r="A44" s="242"/>
      <c r="B44" s="239"/>
      <c r="C44" s="2" t="s">
        <v>286</v>
      </c>
      <c r="D44" s="327">
        <f>E44+F44+G44+H44</f>
        <v>1973.835</v>
      </c>
      <c r="E44" s="327">
        <v>643.48099999999999</v>
      </c>
      <c r="F44" s="327">
        <v>13.132999999999999</v>
      </c>
      <c r="G44" s="327">
        <f>1035.815+93.802</f>
        <v>1129.617</v>
      </c>
      <c r="H44" s="327">
        <v>187.60400000000001</v>
      </c>
    </row>
    <row r="45" spans="1:8" x14ac:dyDescent="0.25">
      <c r="A45" s="240" t="s">
        <v>182</v>
      </c>
      <c r="B45" s="237" t="s">
        <v>117</v>
      </c>
      <c r="C45" s="95" t="s">
        <v>24</v>
      </c>
      <c r="D45" s="113">
        <f>D47</f>
        <v>1217</v>
      </c>
      <c r="E45" s="113">
        <f t="shared" ref="E45:H45" si="9">E47</f>
        <v>0</v>
      </c>
      <c r="F45" s="113">
        <f t="shared" si="9"/>
        <v>0</v>
      </c>
      <c r="G45" s="113">
        <f t="shared" si="9"/>
        <v>1217</v>
      </c>
      <c r="H45" s="113">
        <f t="shared" si="9"/>
        <v>0</v>
      </c>
    </row>
    <row r="46" spans="1:8" x14ac:dyDescent="0.25">
      <c r="A46" s="241"/>
      <c r="B46" s="238"/>
      <c r="C46" s="34" t="s">
        <v>30</v>
      </c>
      <c r="D46" s="113"/>
      <c r="E46" s="113"/>
      <c r="F46" s="113"/>
      <c r="G46" s="113"/>
      <c r="H46" s="113"/>
    </row>
    <row r="47" spans="1:8" ht="82.5" customHeight="1" x14ac:dyDescent="0.25">
      <c r="A47" s="242"/>
      <c r="B47" s="239"/>
      <c r="C47" s="2" t="s">
        <v>286</v>
      </c>
      <c r="D47" s="113">
        <f>E47+F47+G47+H47</f>
        <v>1217</v>
      </c>
      <c r="E47" s="113"/>
      <c r="F47" s="113"/>
      <c r="G47" s="113">
        <v>1217</v>
      </c>
      <c r="H47" s="113"/>
    </row>
    <row r="48" spans="1:8" x14ac:dyDescent="0.25">
      <c r="A48" s="240" t="s">
        <v>168</v>
      </c>
      <c r="B48" s="237" t="s">
        <v>122</v>
      </c>
      <c r="C48" s="100" t="s">
        <v>24</v>
      </c>
      <c r="D48" s="113">
        <f>D50</f>
        <v>40</v>
      </c>
      <c r="E48" s="113">
        <f t="shared" ref="E48:H48" si="10">E50</f>
        <v>0</v>
      </c>
      <c r="F48" s="113">
        <f t="shared" si="10"/>
        <v>0</v>
      </c>
      <c r="G48" s="113">
        <f t="shared" si="10"/>
        <v>40</v>
      </c>
      <c r="H48" s="113">
        <f t="shared" si="10"/>
        <v>0</v>
      </c>
    </row>
    <row r="49" spans="1:8" x14ac:dyDescent="0.25">
      <c r="A49" s="241"/>
      <c r="B49" s="238"/>
      <c r="C49" s="34" t="s">
        <v>30</v>
      </c>
      <c r="D49" s="113"/>
      <c r="E49" s="113"/>
      <c r="F49" s="113"/>
      <c r="G49" s="113"/>
      <c r="H49" s="113"/>
    </row>
    <row r="50" spans="1:8" ht="66.75" customHeight="1" x14ac:dyDescent="0.25">
      <c r="A50" s="242"/>
      <c r="B50" s="239"/>
      <c r="C50" s="2" t="s">
        <v>286</v>
      </c>
      <c r="D50" s="113">
        <f>E50+F50+G50+H50</f>
        <v>40</v>
      </c>
      <c r="E50" s="113"/>
      <c r="F50" s="113"/>
      <c r="G50" s="113">
        <v>40</v>
      </c>
      <c r="H50" s="113"/>
    </row>
    <row r="51" spans="1:8" x14ac:dyDescent="0.25">
      <c r="A51" s="240" t="s">
        <v>169</v>
      </c>
      <c r="B51" s="237" t="s">
        <v>288</v>
      </c>
      <c r="C51" s="100" t="s">
        <v>24</v>
      </c>
      <c r="D51" s="113">
        <f>D53</f>
        <v>10</v>
      </c>
      <c r="E51" s="113">
        <f t="shared" ref="E51:H51" si="11">E53</f>
        <v>0</v>
      </c>
      <c r="F51" s="113">
        <f t="shared" si="11"/>
        <v>0</v>
      </c>
      <c r="G51" s="113">
        <f t="shared" si="11"/>
        <v>10</v>
      </c>
      <c r="H51" s="113">
        <f t="shared" si="11"/>
        <v>0</v>
      </c>
    </row>
    <row r="52" spans="1:8" x14ac:dyDescent="0.25">
      <c r="A52" s="241"/>
      <c r="B52" s="238"/>
      <c r="C52" s="34" t="s">
        <v>30</v>
      </c>
      <c r="D52" s="113"/>
      <c r="E52" s="113"/>
      <c r="F52" s="113"/>
      <c r="G52" s="113"/>
      <c r="H52" s="113"/>
    </row>
    <row r="53" spans="1:8" ht="65.25" customHeight="1" x14ac:dyDescent="0.25">
      <c r="A53" s="242"/>
      <c r="B53" s="239"/>
      <c r="C53" s="2" t="s">
        <v>286</v>
      </c>
      <c r="D53" s="113">
        <f>E53+F53+G53+H53</f>
        <v>10</v>
      </c>
      <c r="E53" s="113"/>
      <c r="F53" s="113"/>
      <c r="G53" s="113">
        <v>10</v>
      </c>
      <c r="H53" s="113"/>
    </row>
    <row r="54" spans="1:8" x14ac:dyDescent="0.25">
      <c r="A54" s="240" t="s">
        <v>328</v>
      </c>
      <c r="B54" s="237" t="s">
        <v>329</v>
      </c>
      <c r="C54" s="167" t="s">
        <v>24</v>
      </c>
      <c r="D54" s="166">
        <f>D56</f>
        <v>266</v>
      </c>
      <c r="E54" s="166">
        <f t="shared" ref="E54:H54" si="12">E56</f>
        <v>0</v>
      </c>
      <c r="F54" s="166">
        <f t="shared" si="12"/>
        <v>0</v>
      </c>
      <c r="G54" s="166">
        <f t="shared" si="12"/>
        <v>266</v>
      </c>
      <c r="H54" s="166">
        <f t="shared" si="12"/>
        <v>0</v>
      </c>
    </row>
    <row r="55" spans="1:8" x14ac:dyDescent="0.25">
      <c r="A55" s="241"/>
      <c r="B55" s="238"/>
      <c r="C55" s="168" t="s">
        <v>30</v>
      </c>
      <c r="D55" s="166"/>
      <c r="E55" s="166"/>
      <c r="F55" s="166"/>
      <c r="G55" s="166"/>
      <c r="H55" s="166"/>
    </row>
    <row r="56" spans="1:8" ht="65.25" customHeight="1" x14ac:dyDescent="0.25">
      <c r="A56" s="242"/>
      <c r="B56" s="239"/>
      <c r="C56" s="2" t="s">
        <v>286</v>
      </c>
      <c r="D56" s="166">
        <f>E56+F56+G56+H56</f>
        <v>266</v>
      </c>
      <c r="E56" s="166"/>
      <c r="F56" s="166"/>
      <c r="G56" s="166">
        <v>266</v>
      </c>
      <c r="H56" s="166"/>
    </row>
    <row r="57" spans="1:8" x14ac:dyDescent="0.25">
      <c r="A57" s="244" t="s">
        <v>11</v>
      </c>
      <c r="B57" s="231" t="s">
        <v>289</v>
      </c>
      <c r="C57" s="99" t="s">
        <v>24</v>
      </c>
      <c r="D57" s="112">
        <f>D59</f>
        <v>3817</v>
      </c>
      <c r="E57" s="112">
        <f t="shared" ref="E57:H57" si="13">E59</f>
        <v>0</v>
      </c>
      <c r="F57" s="112">
        <f t="shared" si="13"/>
        <v>0</v>
      </c>
      <c r="G57" s="112">
        <f t="shared" si="13"/>
        <v>3817</v>
      </c>
      <c r="H57" s="112">
        <f t="shared" si="13"/>
        <v>0</v>
      </c>
    </row>
    <row r="58" spans="1:8" x14ac:dyDescent="0.25">
      <c r="A58" s="244"/>
      <c r="B58" s="232"/>
      <c r="C58" s="99" t="s">
        <v>30</v>
      </c>
      <c r="D58" s="112"/>
      <c r="E58" s="112"/>
      <c r="F58" s="112"/>
      <c r="G58" s="112"/>
      <c r="H58" s="112"/>
    </row>
    <row r="59" spans="1:8" ht="65.25" customHeight="1" x14ac:dyDescent="0.25">
      <c r="A59" s="244"/>
      <c r="B59" s="232"/>
      <c r="C59" s="107" t="s">
        <v>286</v>
      </c>
      <c r="D59" s="112">
        <f>D63+D71</f>
        <v>3817</v>
      </c>
      <c r="E59" s="112">
        <f t="shared" ref="E59:H59" si="14">E63+E71</f>
        <v>0</v>
      </c>
      <c r="F59" s="112">
        <f t="shared" si="14"/>
        <v>0</v>
      </c>
      <c r="G59" s="112">
        <f t="shared" si="14"/>
        <v>3817</v>
      </c>
      <c r="H59" s="112">
        <f t="shared" si="14"/>
        <v>0</v>
      </c>
    </row>
    <row r="60" spans="1:8" x14ac:dyDescent="0.25">
      <c r="A60" s="240" t="s">
        <v>51</v>
      </c>
      <c r="B60" s="237" t="s">
        <v>124</v>
      </c>
      <c r="C60" s="243" t="s">
        <v>24</v>
      </c>
      <c r="D60" s="254">
        <f>D63</f>
        <v>3817</v>
      </c>
      <c r="E60" s="254">
        <f t="shared" ref="E60:H60" si="15">E63</f>
        <v>0</v>
      </c>
      <c r="F60" s="254">
        <f t="shared" si="15"/>
        <v>0</v>
      </c>
      <c r="G60" s="254">
        <f t="shared" si="15"/>
        <v>3817</v>
      </c>
      <c r="H60" s="254">
        <f t="shared" si="15"/>
        <v>0</v>
      </c>
    </row>
    <row r="61" spans="1:8" x14ac:dyDescent="0.25">
      <c r="A61" s="241"/>
      <c r="B61" s="238"/>
      <c r="C61" s="243"/>
      <c r="D61" s="254"/>
      <c r="E61" s="254"/>
      <c r="F61" s="254"/>
      <c r="G61" s="254"/>
      <c r="H61" s="254"/>
    </row>
    <row r="62" spans="1:8" x14ac:dyDescent="0.25">
      <c r="A62" s="241"/>
      <c r="B62" s="238"/>
      <c r="C62" s="45" t="s">
        <v>30</v>
      </c>
      <c r="D62" s="113"/>
      <c r="E62" s="113"/>
      <c r="F62" s="113"/>
      <c r="G62" s="113"/>
      <c r="H62" s="113"/>
    </row>
    <row r="63" spans="1:8" ht="65.25" customHeight="1" x14ac:dyDescent="0.25">
      <c r="A63" s="242"/>
      <c r="B63" s="239"/>
      <c r="C63" s="33" t="s">
        <v>286</v>
      </c>
      <c r="D63" s="113">
        <f>E63+F63+G63+H63</f>
        <v>3817</v>
      </c>
      <c r="E63" s="113"/>
      <c r="F63" s="113"/>
      <c r="G63" s="113">
        <v>3817</v>
      </c>
      <c r="H63" s="113"/>
    </row>
    <row r="64" spans="1:8" ht="15.75" customHeight="1" x14ac:dyDescent="0.25">
      <c r="A64" s="240" t="s">
        <v>54</v>
      </c>
      <c r="B64" s="237" t="s">
        <v>125</v>
      </c>
      <c r="C64" s="243" t="s">
        <v>24</v>
      </c>
      <c r="D64" s="254">
        <f>D67</f>
        <v>0</v>
      </c>
      <c r="E64" s="254">
        <f t="shared" ref="E64:H64" si="16">E67</f>
        <v>0</v>
      </c>
      <c r="F64" s="254">
        <f t="shared" si="16"/>
        <v>0</v>
      </c>
      <c r="G64" s="254">
        <f t="shared" si="16"/>
        <v>0</v>
      </c>
      <c r="H64" s="254">
        <f t="shared" si="16"/>
        <v>0</v>
      </c>
    </row>
    <row r="65" spans="1:8" x14ac:dyDescent="0.25">
      <c r="A65" s="241"/>
      <c r="B65" s="238"/>
      <c r="C65" s="243"/>
      <c r="D65" s="254"/>
      <c r="E65" s="254"/>
      <c r="F65" s="254"/>
      <c r="G65" s="254"/>
      <c r="H65" s="254"/>
    </row>
    <row r="66" spans="1:8" x14ac:dyDescent="0.25">
      <c r="A66" s="241"/>
      <c r="B66" s="238"/>
      <c r="C66" s="176" t="s">
        <v>30</v>
      </c>
      <c r="D66" s="175"/>
      <c r="E66" s="175"/>
      <c r="F66" s="175"/>
      <c r="G66" s="175"/>
      <c r="H66" s="175"/>
    </row>
    <row r="67" spans="1:8" ht="65.25" customHeight="1" x14ac:dyDescent="0.25">
      <c r="A67" s="242"/>
      <c r="B67" s="239"/>
      <c r="C67" s="33" t="s">
        <v>286</v>
      </c>
      <c r="D67" s="175">
        <f>E67+F67+G67+H67</f>
        <v>0</v>
      </c>
      <c r="E67" s="175"/>
      <c r="F67" s="175"/>
      <c r="G67" s="175">
        <v>0</v>
      </c>
      <c r="H67" s="175"/>
    </row>
    <row r="68" spans="1:8" ht="15.75" customHeight="1" x14ac:dyDescent="0.25">
      <c r="A68" s="240" t="s">
        <v>341</v>
      </c>
      <c r="B68" s="237" t="s">
        <v>337</v>
      </c>
      <c r="C68" s="243" t="s">
        <v>24</v>
      </c>
      <c r="D68" s="254">
        <f>D71</f>
        <v>0</v>
      </c>
      <c r="E68" s="254">
        <f t="shared" ref="E68:H68" si="17">E71</f>
        <v>0</v>
      </c>
      <c r="F68" s="254">
        <f t="shared" si="17"/>
        <v>0</v>
      </c>
      <c r="G68" s="254">
        <f t="shared" si="17"/>
        <v>0</v>
      </c>
      <c r="H68" s="254">
        <f t="shared" si="17"/>
        <v>0</v>
      </c>
    </row>
    <row r="69" spans="1:8" x14ac:dyDescent="0.25">
      <c r="A69" s="241"/>
      <c r="B69" s="238"/>
      <c r="C69" s="243"/>
      <c r="D69" s="254"/>
      <c r="E69" s="254"/>
      <c r="F69" s="254"/>
      <c r="G69" s="254"/>
      <c r="H69" s="254"/>
    </row>
    <row r="70" spans="1:8" x14ac:dyDescent="0.25">
      <c r="A70" s="241"/>
      <c r="B70" s="238"/>
      <c r="C70" s="45" t="s">
        <v>30</v>
      </c>
      <c r="D70" s="113"/>
      <c r="E70" s="113"/>
      <c r="F70" s="113"/>
      <c r="G70" s="113"/>
      <c r="H70" s="113"/>
    </row>
    <row r="71" spans="1:8" ht="65.25" customHeight="1" x14ac:dyDescent="0.25">
      <c r="A71" s="242"/>
      <c r="B71" s="239"/>
      <c r="C71" s="33" t="s">
        <v>286</v>
      </c>
      <c r="D71" s="113">
        <f>E71+F71+G71+H71</f>
        <v>0</v>
      </c>
      <c r="E71" s="113"/>
      <c r="F71" s="113"/>
      <c r="G71" s="113">
        <v>0</v>
      </c>
      <c r="H71" s="113"/>
    </row>
    <row r="72" spans="1:8" x14ac:dyDescent="0.25">
      <c r="A72" s="234" t="s">
        <v>84</v>
      </c>
      <c r="B72" s="231" t="s">
        <v>126</v>
      </c>
      <c r="C72" s="108" t="s">
        <v>24</v>
      </c>
      <c r="D72" s="112">
        <f>D74</f>
        <v>5770.9805799999995</v>
      </c>
      <c r="E72" s="112">
        <f t="shared" ref="E72:H72" si="18">E74</f>
        <v>283.2</v>
      </c>
      <c r="F72" s="112">
        <f t="shared" si="18"/>
        <v>1000</v>
      </c>
      <c r="G72" s="112">
        <f t="shared" si="18"/>
        <v>4487.7805799999996</v>
      </c>
      <c r="H72" s="112">
        <f t="shared" si="18"/>
        <v>0</v>
      </c>
    </row>
    <row r="73" spans="1:8" x14ac:dyDescent="0.25">
      <c r="A73" s="235"/>
      <c r="B73" s="232"/>
      <c r="C73" s="99" t="s">
        <v>30</v>
      </c>
      <c r="D73" s="112"/>
      <c r="E73" s="112"/>
      <c r="F73" s="112"/>
      <c r="G73" s="112"/>
      <c r="H73" s="112"/>
    </row>
    <row r="74" spans="1:8" ht="69.75" customHeight="1" x14ac:dyDescent="0.25">
      <c r="A74" s="236"/>
      <c r="B74" s="233"/>
      <c r="C74" s="98" t="s">
        <v>286</v>
      </c>
      <c r="D74" s="112">
        <f>D77+D80</f>
        <v>5770.9805799999995</v>
      </c>
      <c r="E74" s="112">
        <f t="shared" ref="E74:H74" si="19">E77+E80</f>
        <v>283.2</v>
      </c>
      <c r="F74" s="112">
        <f t="shared" si="19"/>
        <v>1000</v>
      </c>
      <c r="G74" s="112">
        <f t="shared" si="19"/>
        <v>4487.7805799999996</v>
      </c>
      <c r="H74" s="112">
        <f t="shared" si="19"/>
        <v>0</v>
      </c>
    </row>
    <row r="75" spans="1:8" ht="30" customHeight="1" x14ac:dyDescent="0.25">
      <c r="A75" s="240" t="s">
        <v>91</v>
      </c>
      <c r="B75" s="237" t="s">
        <v>290</v>
      </c>
      <c r="C75" s="34" t="s">
        <v>24</v>
      </c>
      <c r="D75" s="113">
        <f>D77</f>
        <v>5390.9805799999995</v>
      </c>
      <c r="E75" s="113">
        <f t="shared" ref="E75:H75" si="20">E77</f>
        <v>0</v>
      </c>
      <c r="F75" s="113">
        <f t="shared" si="20"/>
        <v>1000</v>
      </c>
      <c r="G75" s="113">
        <f t="shared" si="20"/>
        <v>4390.9805799999995</v>
      </c>
      <c r="H75" s="113">
        <f t="shared" si="20"/>
        <v>0</v>
      </c>
    </row>
    <row r="76" spans="1:8" ht="22.5" customHeight="1" x14ac:dyDescent="0.25">
      <c r="A76" s="241"/>
      <c r="B76" s="238"/>
      <c r="C76" s="45" t="s">
        <v>30</v>
      </c>
      <c r="D76" s="113"/>
      <c r="E76" s="113"/>
      <c r="F76" s="113"/>
      <c r="G76" s="113"/>
      <c r="H76" s="113"/>
    </row>
    <row r="77" spans="1:8" ht="95.25" customHeight="1" x14ac:dyDescent="0.25">
      <c r="A77" s="242"/>
      <c r="B77" s="239"/>
      <c r="C77" s="2" t="s">
        <v>286</v>
      </c>
      <c r="D77" s="113">
        <f>E77+F77+G77+H77</f>
        <v>5390.9805799999995</v>
      </c>
      <c r="E77" s="113"/>
      <c r="F77" s="113">
        <v>1000</v>
      </c>
      <c r="G77" s="113">
        <f>4210.08058+180.9</f>
        <v>4390.9805799999995</v>
      </c>
      <c r="H77" s="113"/>
    </row>
    <row r="78" spans="1:8" x14ac:dyDescent="0.25">
      <c r="A78" s="240" t="s">
        <v>184</v>
      </c>
      <c r="B78" s="237" t="s">
        <v>291</v>
      </c>
      <c r="C78" s="34" t="s">
        <v>24</v>
      </c>
      <c r="D78" s="113">
        <f>D80</f>
        <v>380</v>
      </c>
      <c r="E78" s="113">
        <f t="shared" ref="E78:H78" si="21">E80</f>
        <v>283.2</v>
      </c>
      <c r="F78" s="113">
        <f t="shared" si="21"/>
        <v>0</v>
      </c>
      <c r="G78" s="113">
        <f t="shared" si="21"/>
        <v>96.8</v>
      </c>
      <c r="H78" s="113">
        <f t="shared" si="21"/>
        <v>0</v>
      </c>
    </row>
    <row r="79" spans="1:8" x14ac:dyDescent="0.25">
      <c r="A79" s="241"/>
      <c r="B79" s="238"/>
      <c r="C79" s="45" t="s">
        <v>30</v>
      </c>
      <c r="D79" s="113"/>
      <c r="E79" s="113"/>
      <c r="F79" s="113"/>
      <c r="G79" s="113"/>
      <c r="H79" s="113"/>
    </row>
    <row r="80" spans="1:8" ht="111" customHeight="1" x14ac:dyDescent="0.25">
      <c r="A80" s="241"/>
      <c r="B80" s="238"/>
      <c r="C80" s="2" t="s">
        <v>286</v>
      </c>
      <c r="D80" s="113">
        <f>E80+F80+G80+H80</f>
        <v>380</v>
      </c>
      <c r="E80" s="113">
        <v>283.2</v>
      </c>
      <c r="F80" s="113"/>
      <c r="G80" s="113">
        <v>96.8</v>
      </c>
      <c r="H80" s="113"/>
    </row>
    <row r="81" spans="1:8" x14ac:dyDescent="0.25">
      <c r="A81" s="245" t="s">
        <v>86</v>
      </c>
      <c r="B81" s="231" t="s">
        <v>292</v>
      </c>
      <c r="C81" s="109" t="s">
        <v>24</v>
      </c>
      <c r="D81" s="112">
        <f>D83</f>
        <v>71</v>
      </c>
      <c r="E81" s="112">
        <f t="shared" ref="E81:H81" si="22">E83</f>
        <v>0</v>
      </c>
      <c r="F81" s="112">
        <f t="shared" si="22"/>
        <v>0</v>
      </c>
      <c r="G81" s="112">
        <f t="shared" si="22"/>
        <v>71</v>
      </c>
      <c r="H81" s="112">
        <f t="shared" si="22"/>
        <v>0</v>
      </c>
    </row>
    <row r="82" spans="1:8" x14ac:dyDescent="0.25">
      <c r="A82" s="246"/>
      <c r="B82" s="232"/>
      <c r="C82" s="110" t="s">
        <v>30</v>
      </c>
      <c r="D82" s="112"/>
      <c r="E82" s="112"/>
      <c r="F82" s="112"/>
      <c r="G82" s="112"/>
      <c r="H82" s="112"/>
    </row>
    <row r="83" spans="1:8" ht="51.75" customHeight="1" x14ac:dyDescent="0.25">
      <c r="A83" s="247"/>
      <c r="B83" s="233"/>
      <c r="C83" s="111" t="s">
        <v>104</v>
      </c>
      <c r="D83" s="114">
        <f>D86+D89+D92+D95</f>
        <v>71</v>
      </c>
      <c r="E83" s="114">
        <f t="shared" ref="E83:H83" si="23">E86+E89+E92+E95</f>
        <v>0</v>
      </c>
      <c r="F83" s="114">
        <f t="shared" si="23"/>
        <v>0</v>
      </c>
      <c r="G83" s="114">
        <f t="shared" si="23"/>
        <v>71</v>
      </c>
      <c r="H83" s="114">
        <f t="shared" si="23"/>
        <v>0</v>
      </c>
    </row>
    <row r="84" spans="1:8" x14ac:dyDescent="0.25">
      <c r="A84" s="248" t="s">
        <v>92</v>
      </c>
      <c r="B84" s="238" t="s">
        <v>134</v>
      </c>
      <c r="C84" s="34" t="s">
        <v>24</v>
      </c>
      <c r="D84" s="113">
        <f>D86</f>
        <v>30</v>
      </c>
      <c r="E84" s="113">
        <f t="shared" ref="E84:H84" si="24">E86</f>
        <v>0</v>
      </c>
      <c r="F84" s="113">
        <f t="shared" si="24"/>
        <v>0</v>
      </c>
      <c r="G84" s="113">
        <f t="shared" si="24"/>
        <v>30</v>
      </c>
      <c r="H84" s="113">
        <f t="shared" si="24"/>
        <v>0</v>
      </c>
    </row>
    <row r="85" spans="1:8" x14ac:dyDescent="0.25">
      <c r="A85" s="249"/>
      <c r="B85" s="238"/>
      <c r="C85" s="45" t="s">
        <v>30</v>
      </c>
      <c r="D85" s="113"/>
      <c r="E85" s="113"/>
      <c r="F85" s="113"/>
      <c r="G85" s="113"/>
      <c r="H85" s="113"/>
    </row>
    <row r="86" spans="1:8" ht="66" customHeight="1" x14ac:dyDescent="0.25">
      <c r="A86" s="250"/>
      <c r="B86" s="238"/>
      <c r="C86" s="2" t="s">
        <v>286</v>
      </c>
      <c r="D86" s="115">
        <f>E86+F86+G86+H86</f>
        <v>30</v>
      </c>
      <c r="E86" s="115"/>
      <c r="F86" s="115"/>
      <c r="G86" s="115">
        <v>30</v>
      </c>
      <c r="H86" s="115"/>
    </row>
    <row r="87" spans="1:8" ht="27" customHeight="1" x14ac:dyDescent="0.25">
      <c r="A87" s="249" t="s">
        <v>93</v>
      </c>
      <c r="B87" s="237" t="s">
        <v>135</v>
      </c>
      <c r="C87" s="52" t="s">
        <v>24</v>
      </c>
      <c r="D87" s="113">
        <f>D89</f>
        <v>40</v>
      </c>
      <c r="E87" s="113">
        <f t="shared" ref="E87:H87" si="25">E89</f>
        <v>0</v>
      </c>
      <c r="F87" s="113">
        <f t="shared" si="25"/>
        <v>0</v>
      </c>
      <c r="G87" s="113">
        <f t="shared" si="25"/>
        <v>40</v>
      </c>
      <c r="H87" s="113">
        <f t="shared" si="25"/>
        <v>0</v>
      </c>
    </row>
    <row r="88" spans="1:8" ht="24" customHeight="1" x14ac:dyDescent="0.25">
      <c r="A88" s="249"/>
      <c r="B88" s="238"/>
      <c r="C88" s="46" t="s">
        <v>30</v>
      </c>
      <c r="D88" s="113"/>
      <c r="E88" s="113"/>
      <c r="F88" s="113"/>
      <c r="G88" s="113"/>
      <c r="H88" s="113"/>
    </row>
    <row r="89" spans="1:8" ht="71.25" customHeight="1" x14ac:dyDescent="0.25">
      <c r="A89" s="249"/>
      <c r="B89" s="239"/>
      <c r="C89" s="2" t="s">
        <v>286</v>
      </c>
      <c r="D89" s="113">
        <f>E89+F89+G89+H89</f>
        <v>40</v>
      </c>
      <c r="E89" s="113"/>
      <c r="F89" s="113"/>
      <c r="G89" s="113">
        <v>40</v>
      </c>
      <c r="H89" s="113"/>
    </row>
    <row r="90" spans="1:8" ht="24.75" customHeight="1" x14ac:dyDescent="0.25">
      <c r="A90" s="240" t="s">
        <v>94</v>
      </c>
      <c r="B90" s="237" t="s">
        <v>270</v>
      </c>
      <c r="C90" s="34" t="s">
        <v>24</v>
      </c>
      <c r="D90" s="113">
        <f>D92</f>
        <v>1</v>
      </c>
      <c r="E90" s="113">
        <f t="shared" ref="E90:H90" si="26">E92</f>
        <v>0</v>
      </c>
      <c r="F90" s="113">
        <f t="shared" si="26"/>
        <v>0</v>
      </c>
      <c r="G90" s="113">
        <f t="shared" si="26"/>
        <v>1</v>
      </c>
      <c r="H90" s="113">
        <f t="shared" si="26"/>
        <v>0</v>
      </c>
    </row>
    <row r="91" spans="1:8" ht="20.25" customHeight="1" x14ac:dyDescent="0.25">
      <c r="A91" s="241"/>
      <c r="B91" s="238"/>
      <c r="C91" s="45" t="s">
        <v>30</v>
      </c>
      <c r="D91" s="113"/>
      <c r="E91" s="113"/>
      <c r="F91" s="113"/>
      <c r="G91" s="113"/>
      <c r="H91" s="113"/>
    </row>
    <row r="92" spans="1:8" ht="100.5" customHeight="1" x14ac:dyDescent="0.25">
      <c r="A92" s="242"/>
      <c r="B92" s="239"/>
      <c r="C92" s="2" t="s">
        <v>286</v>
      </c>
      <c r="D92" s="113">
        <f>E92+F92+G92+H92</f>
        <v>1</v>
      </c>
      <c r="E92" s="113"/>
      <c r="F92" s="113"/>
      <c r="G92" s="113">
        <v>1</v>
      </c>
      <c r="H92" s="113"/>
    </row>
    <row r="93" spans="1:8" ht="23.25" customHeight="1" x14ac:dyDescent="0.25">
      <c r="A93" s="240" t="s">
        <v>95</v>
      </c>
      <c r="B93" s="237" t="s">
        <v>137</v>
      </c>
      <c r="C93" s="52" t="s">
        <v>24</v>
      </c>
      <c r="D93" s="113">
        <f>D95</f>
        <v>0</v>
      </c>
      <c r="E93" s="113">
        <f t="shared" ref="E93:H93" si="27">E95</f>
        <v>0</v>
      </c>
      <c r="F93" s="113">
        <f t="shared" si="27"/>
        <v>0</v>
      </c>
      <c r="G93" s="113">
        <f t="shared" si="27"/>
        <v>0</v>
      </c>
      <c r="H93" s="113">
        <f t="shared" si="27"/>
        <v>0</v>
      </c>
    </row>
    <row r="94" spans="1:8" ht="20.25" customHeight="1" x14ac:dyDescent="0.25">
      <c r="A94" s="241"/>
      <c r="B94" s="238"/>
      <c r="C94" s="46" t="s">
        <v>30</v>
      </c>
      <c r="D94" s="113"/>
      <c r="E94" s="113"/>
      <c r="F94" s="113"/>
      <c r="G94" s="113"/>
      <c r="H94" s="113"/>
    </row>
    <row r="95" spans="1:8" ht="66.75" customHeight="1" x14ac:dyDescent="0.25">
      <c r="A95" s="242"/>
      <c r="B95" s="239"/>
      <c r="C95" s="2" t="s">
        <v>286</v>
      </c>
      <c r="D95" s="113">
        <f>E95+F95+G95+H95</f>
        <v>0</v>
      </c>
      <c r="E95" s="113"/>
      <c r="F95" s="113"/>
      <c r="G95" s="113">
        <v>0</v>
      </c>
      <c r="H95" s="113"/>
    </row>
    <row r="96" spans="1:8" ht="28.5" customHeight="1" x14ac:dyDescent="0.25">
      <c r="A96" s="234" t="s">
        <v>138</v>
      </c>
      <c r="B96" s="231" t="s">
        <v>293</v>
      </c>
      <c r="C96" s="109" t="s">
        <v>24</v>
      </c>
      <c r="D96" s="112">
        <f>D98</f>
        <v>12</v>
      </c>
      <c r="E96" s="112">
        <f t="shared" ref="E96:H96" si="28">E98</f>
        <v>0</v>
      </c>
      <c r="F96" s="112">
        <f t="shared" si="28"/>
        <v>0</v>
      </c>
      <c r="G96" s="112">
        <f t="shared" si="28"/>
        <v>12</v>
      </c>
      <c r="H96" s="112">
        <f t="shared" si="28"/>
        <v>0</v>
      </c>
    </row>
    <row r="97" spans="1:8" ht="35.25" customHeight="1" x14ac:dyDescent="0.25">
      <c r="A97" s="235"/>
      <c r="B97" s="232"/>
      <c r="C97" s="110" t="s">
        <v>30</v>
      </c>
      <c r="D97" s="112"/>
      <c r="E97" s="112"/>
      <c r="F97" s="112"/>
      <c r="G97" s="112"/>
      <c r="H97" s="112"/>
    </row>
    <row r="98" spans="1:8" ht="81.75" customHeight="1" x14ac:dyDescent="0.25">
      <c r="A98" s="236"/>
      <c r="B98" s="233"/>
      <c r="C98" s="98" t="s">
        <v>286</v>
      </c>
      <c r="D98" s="112">
        <f>D101+D104+D107</f>
        <v>12</v>
      </c>
      <c r="E98" s="112">
        <f t="shared" ref="E98:H98" si="29">E101+E104+E107</f>
        <v>0</v>
      </c>
      <c r="F98" s="112">
        <f t="shared" si="29"/>
        <v>0</v>
      </c>
      <c r="G98" s="112">
        <f t="shared" si="29"/>
        <v>12</v>
      </c>
      <c r="H98" s="112">
        <f t="shared" si="29"/>
        <v>0</v>
      </c>
    </row>
    <row r="99" spans="1:8" ht="34.5" customHeight="1" x14ac:dyDescent="0.25">
      <c r="A99" s="240" t="s">
        <v>185</v>
      </c>
      <c r="B99" s="237" t="s">
        <v>271</v>
      </c>
      <c r="C99" s="52" t="s">
        <v>24</v>
      </c>
      <c r="D99" s="113">
        <f>D101</f>
        <v>12</v>
      </c>
      <c r="E99" s="113">
        <f t="shared" ref="E99:H99" si="30">E101</f>
        <v>0</v>
      </c>
      <c r="F99" s="113">
        <f t="shared" si="30"/>
        <v>0</v>
      </c>
      <c r="G99" s="113">
        <f t="shared" si="30"/>
        <v>12</v>
      </c>
      <c r="H99" s="113">
        <f t="shared" si="30"/>
        <v>0</v>
      </c>
    </row>
    <row r="100" spans="1:8" ht="19.5" customHeight="1" x14ac:dyDescent="0.25">
      <c r="A100" s="241"/>
      <c r="B100" s="238"/>
      <c r="C100" s="46" t="s">
        <v>30</v>
      </c>
      <c r="D100" s="113"/>
      <c r="E100" s="113"/>
      <c r="F100" s="113"/>
      <c r="G100" s="113"/>
      <c r="H100" s="113"/>
    </row>
    <row r="101" spans="1:8" ht="66.75" customHeight="1" x14ac:dyDescent="0.25">
      <c r="A101" s="242"/>
      <c r="B101" s="239"/>
      <c r="C101" s="2" t="s">
        <v>286</v>
      </c>
      <c r="D101" s="113">
        <f>E101+F101+G101+H101</f>
        <v>12</v>
      </c>
      <c r="E101" s="113"/>
      <c r="F101" s="113"/>
      <c r="G101" s="113">
        <v>12</v>
      </c>
      <c r="H101" s="113"/>
    </row>
    <row r="102" spans="1:8" ht="31.5" customHeight="1" x14ac:dyDescent="0.25">
      <c r="A102" s="240" t="s">
        <v>186</v>
      </c>
      <c r="B102" s="237" t="s">
        <v>142</v>
      </c>
      <c r="C102" s="52" t="s">
        <v>24</v>
      </c>
      <c r="D102" s="113">
        <f>D104</f>
        <v>0</v>
      </c>
      <c r="E102" s="113">
        <f t="shared" ref="E102:H102" si="31">E104</f>
        <v>0</v>
      </c>
      <c r="F102" s="113">
        <f t="shared" si="31"/>
        <v>0</v>
      </c>
      <c r="G102" s="113">
        <f t="shared" si="31"/>
        <v>0</v>
      </c>
      <c r="H102" s="113">
        <f t="shared" si="31"/>
        <v>0</v>
      </c>
    </row>
    <row r="103" spans="1:8" x14ac:dyDescent="0.25">
      <c r="A103" s="241"/>
      <c r="B103" s="238"/>
      <c r="C103" s="46" t="s">
        <v>30</v>
      </c>
      <c r="D103" s="113"/>
      <c r="E103" s="113"/>
      <c r="F103" s="113"/>
      <c r="G103" s="113"/>
      <c r="H103" s="113"/>
    </row>
    <row r="104" spans="1:8" ht="68.25" customHeight="1" x14ac:dyDescent="0.25">
      <c r="A104" s="242"/>
      <c r="B104" s="239"/>
      <c r="C104" s="2" t="s">
        <v>286</v>
      </c>
      <c r="D104" s="113">
        <f>E104+F104+G104+H104</f>
        <v>0</v>
      </c>
      <c r="E104" s="113"/>
      <c r="F104" s="113"/>
      <c r="G104" s="113">
        <v>0</v>
      </c>
      <c r="H104" s="113"/>
    </row>
    <row r="105" spans="1:8" ht="27" customHeight="1" x14ac:dyDescent="0.25">
      <c r="A105" s="240" t="s">
        <v>187</v>
      </c>
      <c r="B105" s="237" t="s">
        <v>144</v>
      </c>
      <c r="C105" s="52" t="s">
        <v>24</v>
      </c>
      <c r="D105" s="113">
        <f>D107</f>
        <v>0</v>
      </c>
      <c r="E105" s="113">
        <f t="shared" ref="E105:H105" si="32">E107</f>
        <v>0</v>
      </c>
      <c r="F105" s="113">
        <f t="shared" si="32"/>
        <v>0</v>
      </c>
      <c r="G105" s="113">
        <f t="shared" si="32"/>
        <v>0</v>
      </c>
      <c r="H105" s="113">
        <f t="shared" si="32"/>
        <v>0</v>
      </c>
    </row>
    <row r="106" spans="1:8" ht="38.25" customHeight="1" x14ac:dyDescent="0.25">
      <c r="A106" s="241"/>
      <c r="B106" s="238"/>
      <c r="C106" s="46" t="s">
        <v>30</v>
      </c>
      <c r="D106" s="113"/>
      <c r="E106" s="113"/>
      <c r="F106" s="113"/>
      <c r="G106" s="113"/>
      <c r="H106" s="113"/>
    </row>
    <row r="107" spans="1:8" ht="68.25" customHeight="1" x14ac:dyDescent="0.25">
      <c r="A107" s="242"/>
      <c r="B107" s="239"/>
      <c r="C107" s="2" t="s">
        <v>286</v>
      </c>
      <c r="D107" s="113">
        <f>E107+F107+G107+H107</f>
        <v>0</v>
      </c>
      <c r="E107" s="113"/>
      <c r="F107" s="113"/>
      <c r="G107" s="113">
        <v>0</v>
      </c>
      <c r="H107" s="113"/>
    </row>
  </sheetData>
  <mergeCells count="89">
    <mergeCell ref="A64:A67"/>
    <mergeCell ref="B64:B67"/>
    <mergeCell ref="C64:C65"/>
    <mergeCell ref="D64:D65"/>
    <mergeCell ref="E64:E65"/>
    <mergeCell ref="A54:A56"/>
    <mergeCell ref="B54:B56"/>
    <mergeCell ref="G68:G69"/>
    <mergeCell ref="H68:H69"/>
    <mergeCell ref="C60:C61"/>
    <mergeCell ref="D60:D61"/>
    <mergeCell ref="E60:E61"/>
    <mergeCell ref="F60:F61"/>
    <mergeCell ref="C68:C69"/>
    <mergeCell ref="D68:D69"/>
    <mergeCell ref="E68:E69"/>
    <mergeCell ref="F68:F69"/>
    <mergeCell ref="G60:G61"/>
    <mergeCell ref="F64:F65"/>
    <mergeCell ref="G64:G65"/>
    <mergeCell ref="H64:H65"/>
    <mergeCell ref="A48:A50"/>
    <mergeCell ref="B48:B50"/>
    <mergeCell ref="A51:A53"/>
    <mergeCell ref="B51:B53"/>
    <mergeCell ref="A23:A25"/>
    <mergeCell ref="B23:B25"/>
    <mergeCell ref="A29:A31"/>
    <mergeCell ref="B29:B31"/>
    <mergeCell ref="A36:A38"/>
    <mergeCell ref="A5:H5"/>
    <mergeCell ref="A6:H6"/>
    <mergeCell ref="A7:H7"/>
    <mergeCell ref="A8:H8"/>
    <mergeCell ref="A9:H9"/>
    <mergeCell ref="A68:A71"/>
    <mergeCell ref="A45:A47"/>
    <mergeCell ref="B45:B47"/>
    <mergeCell ref="B42:B44"/>
    <mergeCell ref="E10:H10"/>
    <mergeCell ref="C10:C11"/>
    <mergeCell ref="A10:A11"/>
    <mergeCell ref="B10:B11"/>
    <mergeCell ref="D10:D11"/>
    <mergeCell ref="A13:A15"/>
    <mergeCell ref="B13:B15"/>
    <mergeCell ref="H60:H61"/>
    <mergeCell ref="A60:A63"/>
    <mergeCell ref="B60:B63"/>
    <mergeCell ref="A39:A41"/>
    <mergeCell ref="B39:B41"/>
    <mergeCell ref="B105:B107"/>
    <mergeCell ref="A105:A107"/>
    <mergeCell ref="A42:A44"/>
    <mergeCell ref="B72:B74"/>
    <mergeCell ref="A72:A74"/>
    <mergeCell ref="A57:A59"/>
    <mergeCell ref="B57:B59"/>
    <mergeCell ref="B78:B80"/>
    <mergeCell ref="A78:A80"/>
    <mergeCell ref="B75:B77"/>
    <mergeCell ref="A75:A77"/>
    <mergeCell ref="B81:B83"/>
    <mergeCell ref="B84:B86"/>
    <mergeCell ref="A81:A83"/>
    <mergeCell ref="A84:A86"/>
    <mergeCell ref="A87:A89"/>
    <mergeCell ref="B102:B104"/>
    <mergeCell ref="A102:A104"/>
    <mergeCell ref="B90:B92"/>
    <mergeCell ref="A90:A92"/>
    <mergeCell ref="B93:B95"/>
    <mergeCell ref="A93:A95"/>
    <mergeCell ref="F1:H4"/>
    <mergeCell ref="B96:B98"/>
    <mergeCell ref="A96:A98"/>
    <mergeCell ref="B99:B101"/>
    <mergeCell ref="A99:A101"/>
    <mergeCell ref="B36:B38"/>
    <mergeCell ref="B87:B89"/>
    <mergeCell ref="A16:A18"/>
    <mergeCell ref="B16:B18"/>
    <mergeCell ref="A19:A21"/>
    <mergeCell ref="B19:B21"/>
    <mergeCell ref="B26:B28"/>
    <mergeCell ref="B32:B34"/>
    <mergeCell ref="A32:A34"/>
    <mergeCell ref="A26:A28"/>
    <mergeCell ref="B68:B71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horizontalDpi="4294967293" verticalDpi="180" r:id="rId1"/>
  <rowBreaks count="2" manualBreakCount="2">
    <brk id="43" max="7" man="1"/>
    <brk id="76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6"/>
  <sheetViews>
    <sheetView view="pageBreakPreview" zoomScale="75" zoomScaleSheetLayoutView="75" workbookViewId="0">
      <selection activeCell="E45" sqref="E45"/>
    </sheetView>
  </sheetViews>
  <sheetFormatPr defaultRowHeight="15.75" x14ac:dyDescent="0.25"/>
  <cols>
    <col min="1" max="1" width="22.7109375" style="5" customWidth="1"/>
    <col min="2" max="2" width="20.140625" style="5" customWidth="1"/>
    <col min="3" max="3" width="18.42578125" style="5" customWidth="1"/>
    <col min="4" max="6" width="10.7109375" style="5" customWidth="1"/>
    <col min="7" max="7" width="8.85546875" style="5" customWidth="1"/>
    <col min="8" max="8" width="9" style="5" customWidth="1"/>
    <col min="9" max="9" width="9.42578125" style="5" customWidth="1"/>
    <col min="10" max="11" width="8.85546875" style="5" customWidth="1"/>
    <col min="12" max="12" width="11.42578125" style="5" bestFit="1" customWidth="1"/>
    <col min="13" max="16384" width="9.140625" style="5"/>
  </cols>
  <sheetData>
    <row r="1" spans="1:12" ht="18" customHeight="1" x14ac:dyDescent="0.25">
      <c r="G1" s="229" t="s">
        <v>294</v>
      </c>
      <c r="H1" s="229"/>
      <c r="I1" s="229"/>
      <c r="J1" s="229"/>
      <c r="K1" s="229"/>
    </row>
    <row r="2" spans="1:12" ht="15.75" customHeight="1" x14ac:dyDescent="0.25">
      <c r="G2" s="229"/>
      <c r="H2" s="229"/>
      <c r="I2" s="229"/>
      <c r="J2" s="229"/>
      <c r="K2" s="229"/>
    </row>
    <row r="3" spans="1:12" ht="15.75" customHeight="1" x14ac:dyDescent="0.25">
      <c r="G3" s="229"/>
      <c r="H3" s="229"/>
      <c r="I3" s="229"/>
      <c r="J3" s="229"/>
      <c r="K3" s="229"/>
    </row>
    <row r="4" spans="1:12" ht="34.5" customHeight="1" x14ac:dyDescent="0.25">
      <c r="G4" s="229"/>
      <c r="H4" s="229"/>
      <c r="I4" s="229"/>
      <c r="J4" s="229"/>
      <c r="K4" s="229"/>
    </row>
    <row r="5" spans="1:12" ht="15.75" customHeight="1" x14ac:dyDescent="0.25">
      <c r="A5" s="255"/>
      <c r="B5" s="255"/>
      <c r="C5" s="255"/>
      <c r="D5" s="255"/>
      <c r="E5" s="255"/>
      <c r="F5" s="255"/>
      <c r="G5" s="255"/>
      <c r="H5" s="255"/>
      <c r="I5" s="255"/>
      <c r="J5" s="255"/>
      <c r="K5" s="255"/>
    </row>
    <row r="6" spans="1:12" ht="15.75" customHeight="1" x14ac:dyDescent="0.25">
      <c r="A6" s="256" t="s">
        <v>31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spans="1:12" ht="15.75" customHeight="1" x14ac:dyDescent="0.25">
      <c r="A7" s="256" t="s">
        <v>295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</row>
    <row r="8" spans="1:12" ht="15.75" customHeight="1" x14ac:dyDescent="0.25">
      <c r="A8" s="256" t="s">
        <v>296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</row>
    <row r="9" spans="1:12" ht="18" customHeight="1" x14ac:dyDescent="0.25">
      <c r="A9" s="273"/>
      <c r="B9" s="273"/>
      <c r="C9" s="273"/>
      <c r="D9" s="273"/>
      <c r="E9" s="273"/>
      <c r="F9" s="273"/>
      <c r="G9" s="273"/>
      <c r="H9" s="273"/>
      <c r="I9" s="273"/>
      <c r="J9" s="273"/>
      <c r="K9" s="273"/>
    </row>
    <row r="10" spans="1:12" s="4" customFormat="1" ht="28.5" customHeight="1" x14ac:dyDescent="0.25">
      <c r="A10" s="274" t="s">
        <v>23</v>
      </c>
      <c r="B10" s="274" t="s">
        <v>32</v>
      </c>
      <c r="C10" s="274" t="s">
        <v>33</v>
      </c>
      <c r="D10" s="276" t="s">
        <v>34</v>
      </c>
      <c r="E10" s="276"/>
      <c r="F10" s="276"/>
      <c r="G10" s="276"/>
      <c r="H10" s="276"/>
      <c r="I10" s="276"/>
      <c r="J10" s="276"/>
      <c r="K10" s="276"/>
    </row>
    <row r="11" spans="1:12" s="4" customFormat="1" ht="66" customHeight="1" x14ac:dyDescent="0.25">
      <c r="A11" s="275"/>
      <c r="B11" s="275"/>
      <c r="C11" s="275"/>
      <c r="D11" s="16" t="s">
        <v>74</v>
      </c>
      <c r="E11" s="16" t="s">
        <v>75</v>
      </c>
      <c r="F11" s="16" t="s">
        <v>76</v>
      </c>
      <c r="G11" s="16" t="s">
        <v>77</v>
      </c>
      <c r="H11" s="16" t="s">
        <v>78</v>
      </c>
      <c r="I11" s="16" t="s">
        <v>79</v>
      </c>
      <c r="J11" s="16" t="s">
        <v>80</v>
      </c>
      <c r="K11" s="97" t="s">
        <v>81</v>
      </c>
    </row>
    <row r="12" spans="1:12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2" ht="29.25" x14ac:dyDescent="0.25">
      <c r="A13" s="285" t="s">
        <v>6</v>
      </c>
      <c r="B13" s="264" t="s">
        <v>297</v>
      </c>
      <c r="C13" s="101" t="s">
        <v>35</v>
      </c>
      <c r="D13" s="102">
        <f>D14+D15+D16+D17</f>
        <v>8984.7000000000007</v>
      </c>
      <c r="E13" s="102">
        <f t="shared" ref="E13:K13" si="0">E14+E15+E16+E17</f>
        <v>12531.080000000002</v>
      </c>
      <c r="F13" s="102">
        <f t="shared" si="0"/>
        <v>14043.81558</v>
      </c>
      <c r="G13" s="102">
        <f t="shared" si="0"/>
        <v>4832.9000000000005</v>
      </c>
      <c r="H13" s="102">
        <f t="shared" si="0"/>
        <v>4848.8</v>
      </c>
      <c r="I13" s="102">
        <f t="shared" si="0"/>
        <v>6156.5</v>
      </c>
      <c r="J13" s="102">
        <f t="shared" si="0"/>
        <v>6187.7999999999993</v>
      </c>
      <c r="K13" s="102">
        <f t="shared" si="0"/>
        <v>6237.9</v>
      </c>
      <c r="L13" s="32"/>
    </row>
    <row r="14" spans="1:12" ht="29.25" x14ac:dyDescent="0.25">
      <c r="A14" s="285"/>
      <c r="B14" s="265"/>
      <c r="C14" s="101" t="s">
        <v>36</v>
      </c>
      <c r="D14" s="103">
        <f t="shared" ref="D14:K17" si="1">D31+D87+D114+D129+D154</f>
        <v>226.5</v>
      </c>
      <c r="E14" s="103">
        <f t="shared" si="1"/>
        <v>247.6</v>
      </c>
      <c r="F14" s="103">
        <f t="shared" si="1"/>
        <v>926.68100000000004</v>
      </c>
      <c r="G14" s="103">
        <f t="shared" si="1"/>
        <v>296.2</v>
      </c>
      <c r="H14" s="103">
        <f t="shared" si="1"/>
        <v>306.8</v>
      </c>
      <c r="I14" s="103">
        <f t="shared" si="1"/>
        <v>226.5</v>
      </c>
      <c r="J14" s="103">
        <f t="shared" si="1"/>
        <v>226.5</v>
      </c>
      <c r="K14" s="103">
        <f t="shared" si="1"/>
        <v>226.5</v>
      </c>
      <c r="L14" s="32"/>
    </row>
    <row r="15" spans="1:12" ht="29.25" x14ac:dyDescent="0.25">
      <c r="A15" s="285"/>
      <c r="B15" s="265"/>
      <c r="C15" s="101" t="s">
        <v>27</v>
      </c>
      <c r="D15" s="103">
        <f t="shared" si="1"/>
        <v>273.60000000000002</v>
      </c>
      <c r="E15" s="103">
        <f t="shared" si="1"/>
        <v>1170.69</v>
      </c>
      <c r="F15" s="103">
        <f t="shared" si="1"/>
        <v>1013.133</v>
      </c>
      <c r="G15" s="103">
        <f t="shared" si="1"/>
        <v>0</v>
      </c>
      <c r="H15" s="103">
        <f t="shared" si="1"/>
        <v>0</v>
      </c>
      <c r="I15" s="103">
        <f t="shared" si="1"/>
        <v>0</v>
      </c>
      <c r="J15" s="103">
        <f t="shared" si="1"/>
        <v>0</v>
      </c>
      <c r="K15" s="103">
        <f t="shared" si="1"/>
        <v>0</v>
      </c>
      <c r="L15" s="32"/>
    </row>
    <row r="16" spans="1:12" ht="46.5" customHeight="1" x14ac:dyDescent="0.25">
      <c r="A16" s="285"/>
      <c r="B16" s="265"/>
      <c r="C16" s="101" t="s">
        <v>183</v>
      </c>
      <c r="D16" s="103">
        <f t="shared" si="1"/>
        <v>8484.6</v>
      </c>
      <c r="E16" s="103">
        <f t="shared" si="1"/>
        <v>11112.790000000003</v>
      </c>
      <c r="F16" s="103">
        <f t="shared" si="1"/>
        <v>11916.397580000001</v>
      </c>
      <c r="G16" s="103">
        <f t="shared" si="1"/>
        <v>4536.7000000000007</v>
      </c>
      <c r="H16" s="103">
        <f t="shared" si="1"/>
        <v>4542</v>
      </c>
      <c r="I16" s="103">
        <f t="shared" si="1"/>
        <v>5930</v>
      </c>
      <c r="J16" s="103">
        <f t="shared" si="1"/>
        <v>5961.2999999999993</v>
      </c>
      <c r="K16" s="103">
        <f t="shared" si="1"/>
        <v>6011.4</v>
      </c>
      <c r="L16" s="32"/>
    </row>
    <row r="17" spans="1:12" ht="29.25" x14ac:dyDescent="0.25">
      <c r="A17" s="285"/>
      <c r="B17" s="266"/>
      <c r="C17" s="101" t="s">
        <v>29</v>
      </c>
      <c r="D17" s="103">
        <f t="shared" si="1"/>
        <v>0</v>
      </c>
      <c r="E17" s="103">
        <f t="shared" si="1"/>
        <v>0</v>
      </c>
      <c r="F17" s="103">
        <f t="shared" si="1"/>
        <v>187.60400000000001</v>
      </c>
      <c r="G17" s="103">
        <f t="shared" si="1"/>
        <v>0</v>
      </c>
      <c r="H17" s="103">
        <f t="shared" si="1"/>
        <v>0</v>
      </c>
      <c r="I17" s="103">
        <f t="shared" si="1"/>
        <v>0</v>
      </c>
      <c r="J17" s="103">
        <f t="shared" si="1"/>
        <v>0</v>
      </c>
      <c r="K17" s="103">
        <f t="shared" si="1"/>
        <v>0</v>
      </c>
      <c r="L17" s="32"/>
    </row>
    <row r="18" spans="1:12" ht="18.75" customHeight="1" x14ac:dyDescent="0.25">
      <c r="A18" s="60" t="s">
        <v>37</v>
      </c>
      <c r="B18" s="104"/>
      <c r="C18" s="101"/>
      <c r="D18" s="101"/>
      <c r="E18" s="101"/>
      <c r="F18" s="101"/>
      <c r="G18" s="101"/>
      <c r="H18" s="101"/>
      <c r="I18" s="101"/>
      <c r="J18" s="105"/>
      <c r="K18" s="105"/>
      <c r="L18" s="32"/>
    </row>
    <row r="19" spans="1:12" ht="37.5" hidden="1" customHeight="1" x14ac:dyDescent="0.25">
      <c r="A19" s="278" t="s">
        <v>21</v>
      </c>
      <c r="B19" s="282"/>
      <c r="C19" s="101" t="s">
        <v>35</v>
      </c>
      <c r="D19" s="101"/>
      <c r="E19" s="101"/>
      <c r="F19" s="101"/>
      <c r="G19" s="101"/>
      <c r="H19" s="101"/>
      <c r="I19" s="101"/>
      <c r="J19" s="105"/>
      <c r="K19" s="105"/>
    </row>
    <row r="20" spans="1:12" ht="37.5" hidden="1" customHeight="1" x14ac:dyDescent="0.25">
      <c r="A20" s="279"/>
      <c r="B20" s="283"/>
      <c r="C20" s="101" t="s">
        <v>36</v>
      </c>
      <c r="D20" s="101"/>
      <c r="E20" s="101"/>
      <c r="F20" s="101"/>
      <c r="G20" s="101"/>
      <c r="H20" s="101"/>
      <c r="I20" s="101"/>
      <c r="J20" s="105"/>
      <c r="K20" s="105"/>
    </row>
    <row r="21" spans="1:12" ht="37.5" hidden="1" customHeight="1" x14ac:dyDescent="0.25">
      <c r="A21" s="279"/>
      <c r="B21" s="283"/>
      <c r="C21" s="101" t="s">
        <v>27</v>
      </c>
      <c r="D21" s="101"/>
      <c r="E21" s="101"/>
      <c r="F21" s="101"/>
      <c r="G21" s="101"/>
      <c r="H21" s="101"/>
      <c r="I21" s="101"/>
      <c r="J21" s="105"/>
      <c r="K21" s="105"/>
    </row>
    <row r="22" spans="1:12" ht="48.75" hidden="1" customHeight="1" x14ac:dyDescent="0.25">
      <c r="A22" s="279"/>
      <c r="B22" s="283"/>
      <c r="C22" s="101" t="s">
        <v>28</v>
      </c>
      <c r="D22" s="101"/>
      <c r="E22" s="101"/>
      <c r="F22" s="101"/>
      <c r="G22" s="101"/>
      <c r="H22" s="101"/>
      <c r="I22" s="101"/>
      <c r="J22" s="105"/>
      <c r="K22" s="105"/>
    </row>
    <row r="23" spans="1:12" ht="34.5" hidden="1" customHeight="1" x14ac:dyDescent="0.25">
      <c r="A23" s="280"/>
      <c r="B23" s="284"/>
      <c r="C23" s="101" t="s">
        <v>29</v>
      </c>
      <c r="D23" s="101"/>
      <c r="E23" s="101"/>
      <c r="F23" s="101"/>
      <c r="G23" s="101"/>
      <c r="H23" s="101"/>
      <c r="I23" s="101"/>
      <c r="J23" s="105"/>
      <c r="K23" s="105"/>
    </row>
    <row r="24" spans="1:12" ht="32.25" hidden="1" customHeight="1" x14ac:dyDescent="0.25">
      <c r="A24" s="281" t="s">
        <v>22</v>
      </c>
      <c r="B24" s="264"/>
      <c r="C24" s="101" t="s">
        <v>35</v>
      </c>
      <c r="D24" s="101"/>
      <c r="E24" s="101"/>
      <c r="F24" s="101"/>
      <c r="G24" s="101"/>
      <c r="H24" s="101"/>
      <c r="I24" s="101"/>
      <c r="J24" s="105"/>
      <c r="K24" s="105"/>
    </row>
    <row r="25" spans="1:12" ht="28.5" hidden="1" customHeight="1" x14ac:dyDescent="0.25">
      <c r="A25" s="281"/>
      <c r="B25" s="265"/>
      <c r="C25" s="101" t="s">
        <v>36</v>
      </c>
      <c r="D25" s="101"/>
      <c r="E25" s="101"/>
      <c r="F25" s="101"/>
      <c r="G25" s="101"/>
      <c r="H25" s="101"/>
      <c r="I25" s="101"/>
      <c r="J25" s="105"/>
      <c r="K25" s="105"/>
    </row>
    <row r="26" spans="1:12" ht="30" hidden="1" customHeight="1" x14ac:dyDescent="0.25">
      <c r="A26" s="281"/>
      <c r="B26" s="265"/>
      <c r="C26" s="101" t="s">
        <v>27</v>
      </c>
      <c r="D26" s="101"/>
      <c r="E26" s="101"/>
      <c r="F26" s="101"/>
      <c r="G26" s="101"/>
      <c r="H26" s="101"/>
      <c r="I26" s="101"/>
      <c r="J26" s="105"/>
      <c r="K26" s="105"/>
    </row>
    <row r="27" spans="1:12" ht="52.5" hidden="1" customHeight="1" x14ac:dyDescent="0.25">
      <c r="A27" s="281"/>
      <c r="B27" s="265"/>
      <c r="C27" s="101" t="s">
        <v>28</v>
      </c>
      <c r="D27" s="101"/>
      <c r="E27" s="101"/>
      <c r="F27" s="101"/>
      <c r="G27" s="101"/>
      <c r="H27" s="101"/>
      <c r="I27" s="101"/>
      <c r="J27" s="105"/>
      <c r="K27" s="105"/>
    </row>
    <row r="28" spans="1:12" ht="30.75" hidden="1" customHeight="1" x14ac:dyDescent="0.25">
      <c r="A28" s="281"/>
      <c r="B28" s="266"/>
      <c r="C28" s="101" t="s">
        <v>29</v>
      </c>
      <c r="D28" s="101"/>
      <c r="E28" s="101"/>
      <c r="F28" s="101"/>
      <c r="G28" s="101"/>
      <c r="H28" s="101"/>
      <c r="I28" s="101"/>
      <c r="J28" s="105"/>
      <c r="K28" s="105"/>
    </row>
    <row r="29" spans="1:12" hidden="1" x14ac:dyDescent="0.25">
      <c r="A29" s="60" t="s">
        <v>12</v>
      </c>
      <c r="B29" s="104"/>
      <c r="C29" s="101"/>
      <c r="D29" s="101"/>
      <c r="E29" s="101"/>
      <c r="F29" s="101"/>
      <c r="G29" s="101"/>
      <c r="H29" s="101"/>
      <c r="I29" s="101"/>
      <c r="J29" s="105"/>
      <c r="K29" s="105"/>
    </row>
    <row r="30" spans="1:12" ht="29.25" x14ac:dyDescent="0.25">
      <c r="A30" s="281" t="s">
        <v>8</v>
      </c>
      <c r="B30" s="264" t="s">
        <v>298</v>
      </c>
      <c r="C30" s="101" t="s">
        <v>35</v>
      </c>
      <c r="D30" s="103">
        <f>D31+D32+D33+D34</f>
        <v>1366.6999999999998</v>
      </c>
      <c r="E30" s="103">
        <f>E31+E32+E33+E34</f>
        <v>3814.6000000000004</v>
      </c>
      <c r="F30" s="103">
        <f t="shared" ref="F30:K30" si="2">F31+F32+F33+F34</f>
        <v>4372.835</v>
      </c>
      <c r="G30" s="103">
        <f t="shared" si="2"/>
        <v>417</v>
      </c>
      <c r="H30" s="103">
        <f t="shared" si="2"/>
        <v>407.4</v>
      </c>
      <c r="I30" s="103">
        <f t="shared" si="2"/>
        <v>470</v>
      </c>
      <c r="J30" s="103">
        <f t="shared" si="2"/>
        <v>481</v>
      </c>
      <c r="K30" s="103">
        <f t="shared" si="2"/>
        <v>492</v>
      </c>
    </row>
    <row r="31" spans="1:12" ht="32.25" customHeight="1" x14ac:dyDescent="0.25">
      <c r="A31" s="281"/>
      <c r="B31" s="265"/>
      <c r="C31" s="101" t="s">
        <v>36</v>
      </c>
      <c r="D31" s="103">
        <f>D37+D42+D47+D52+D57+D62+D67+D72+D77+D82</f>
        <v>0</v>
      </c>
      <c r="E31" s="103">
        <f t="shared" ref="E31:K31" si="3">E37+E42+E47+E52+E57+E62+E67+E72+E77+E82</f>
        <v>0</v>
      </c>
      <c r="F31" s="103">
        <f t="shared" si="3"/>
        <v>643.48099999999999</v>
      </c>
      <c r="G31" s="103">
        <f t="shared" si="3"/>
        <v>0</v>
      </c>
      <c r="H31" s="103">
        <f t="shared" si="3"/>
        <v>0</v>
      </c>
      <c r="I31" s="103">
        <f t="shared" si="3"/>
        <v>0</v>
      </c>
      <c r="J31" s="103">
        <f t="shared" si="3"/>
        <v>0</v>
      </c>
      <c r="K31" s="103">
        <f t="shared" si="3"/>
        <v>0</v>
      </c>
    </row>
    <row r="32" spans="1:12" ht="29.25" x14ac:dyDescent="0.25">
      <c r="A32" s="281"/>
      <c r="B32" s="265"/>
      <c r="C32" s="101" t="s">
        <v>27</v>
      </c>
      <c r="D32" s="103">
        <f>D38+D43+D48+D53+D58+D63+D68+D73+D78+D83</f>
        <v>273.60000000000002</v>
      </c>
      <c r="E32" s="103">
        <f t="shared" ref="E32:K32" si="4">E38+E43+E48+E53+E58+E63+E68+E73+E78+E83</f>
        <v>1164.03</v>
      </c>
      <c r="F32" s="103">
        <f t="shared" si="4"/>
        <v>13.132999999999999</v>
      </c>
      <c r="G32" s="103">
        <f t="shared" si="4"/>
        <v>0</v>
      </c>
      <c r="H32" s="103">
        <f t="shared" si="4"/>
        <v>0</v>
      </c>
      <c r="I32" s="103">
        <f t="shared" si="4"/>
        <v>0</v>
      </c>
      <c r="J32" s="103">
        <f t="shared" si="4"/>
        <v>0</v>
      </c>
      <c r="K32" s="103">
        <f t="shared" si="4"/>
        <v>0</v>
      </c>
    </row>
    <row r="33" spans="1:11" ht="46.5" customHeight="1" x14ac:dyDescent="0.25">
      <c r="A33" s="281"/>
      <c r="B33" s="265"/>
      <c r="C33" s="101" t="s">
        <v>183</v>
      </c>
      <c r="D33" s="103">
        <f>D39+D44+D49+D54+D59+D64+D69+D74+D79+D84</f>
        <v>1093.0999999999999</v>
      </c>
      <c r="E33" s="103">
        <f t="shared" ref="E33:K33" si="5">E39+E44+E49+E54+E59+E64+E69+E74+E79+E84</f>
        <v>2650.5700000000006</v>
      </c>
      <c r="F33" s="103">
        <f t="shared" si="5"/>
        <v>3528.6170000000002</v>
      </c>
      <c r="G33" s="103">
        <f t="shared" si="5"/>
        <v>417</v>
      </c>
      <c r="H33" s="103">
        <f t="shared" si="5"/>
        <v>407.4</v>
      </c>
      <c r="I33" s="103">
        <f t="shared" si="5"/>
        <v>470</v>
      </c>
      <c r="J33" s="103">
        <f t="shared" si="5"/>
        <v>481</v>
      </c>
      <c r="K33" s="103">
        <f t="shared" si="5"/>
        <v>492</v>
      </c>
    </row>
    <row r="34" spans="1:11" ht="27.75" customHeight="1" x14ac:dyDescent="0.25">
      <c r="A34" s="281"/>
      <c r="B34" s="266"/>
      <c r="C34" s="101" t="s">
        <v>29</v>
      </c>
      <c r="D34" s="103">
        <f>D40+D45+D50+D55+D60+D65+D70+D75+D80+D85</f>
        <v>0</v>
      </c>
      <c r="E34" s="103">
        <f t="shared" ref="E34:K34" si="6">E40+E45+E50+E55+E60+E65+E70+E75+E80+E85</f>
        <v>0</v>
      </c>
      <c r="F34" s="103">
        <f t="shared" si="6"/>
        <v>187.60400000000001</v>
      </c>
      <c r="G34" s="103">
        <f t="shared" si="6"/>
        <v>0</v>
      </c>
      <c r="H34" s="103">
        <f t="shared" si="6"/>
        <v>0</v>
      </c>
      <c r="I34" s="103">
        <f t="shared" si="6"/>
        <v>0</v>
      </c>
      <c r="J34" s="103">
        <f t="shared" si="6"/>
        <v>0</v>
      </c>
      <c r="K34" s="103">
        <f t="shared" si="6"/>
        <v>0</v>
      </c>
    </row>
    <row r="35" spans="1:11" ht="18.75" customHeight="1" x14ac:dyDescent="0.25">
      <c r="A35" s="10" t="s">
        <v>37</v>
      </c>
      <c r="B35" s="12"/>
      <c r="C35" s="8"/>
      <c r="D35" s="8"/>
      <c r="E35" s="8"/>
      <c r="F35" s="8"/>
      <c r="G35" s="8"/>
      <c r="H35" s="8"/>
      <c r="I35" s="8"/>
      <c r="J35" s="6"/>
      <c r="K35" s="6"/>
    </row>
    <row r="36" spans="1:11" x14ac:dyDescent="0.25">
      <c r="A36" s="261" t="s">
        <v>55</v>
      </c>
      <c r="B36" s="267" t="s">
        <v>106</v>
      </c>
      <c r="C36" s="8" t="s">
        <v>35</v>
      </c>
      <c r="D36" s="30">
        <f>D37+D38+D39+D40</f>
        <v>624.29999999999995</v>
      </c>
      <c r="E36" s="30">
        <f t="shared" ref="E36:K36" si="7">E37+E38+E39+E40</f>
        <v>733.03</v>
      </c>
      <c r="F36" s="30">
        <f t="shared" si="7"/>
        <v>774</v>
      </c>
      <c r="G36" s="30">
        <f t="shared" si="7"/>
        <v>84.5</v>
      </c>
      <c r="H36" s="30">
        <f t="shared" si="7"/>
        <v>84.5</v>
      </c>
      <c r="I36" s="30">
        <f t="shared" si="7"/>
        <v>89</v>
      </c>
      <c r="J36" s="30">
        <f t="shared" si="7"/>
        <v>90</v>
      </c>
      <c r="K36" s="30">
        <f t="shared" si="7"/>
        <v>91</v>
      </c>
    </row>
    <row r="37" spans="1:11" ht="30" x14ac:dyDescent="0.25">
      <c r="A37" s="262"/>
      <c r="B37" s="268"/>
      <c r="C37" s="8" t="s">
        <v>36</v>
      </c>
      <c r="D37" s="8"/>
      <c r="E37" s="8"/>
      <c r="F37" s="8"/>
      <c r="G37" s="8"/>
      <c r="H37" s="8"/>
      <c r="I37" s="8"/>
      <c r="J37" s="6"/>
      <c r="K37" s="6"/>
    </row>
    <row r="38" spans="1:11" x14ac:dyDescent="0.25">
      <c r="A38" s="262"/>
      <c r="B38" s="268"/>
      <c r="C38" s="8" t="s">
        <v>27</v>
      </c>
      <c r="D38" s="8">
        <v>273.60000000000002</v>
      </c>
      <c r="E38" s="8">
        <v>190.14</v>
      </c>
      <c r="F38" s="8"/>
      <c r="G38" s="8"/>
      <c r="H38" s="8"/>
      <c r="I38" s="8"/>
      <c r="J38" s="6"/>
      <c r="K38" s="6"/>
    </row>
    <row r="39" spans="1:11" ht="30" x14ac:dyDescent="0.25">
      <c r="A39" s="262"/>
      <c r="B39" s="268"/>
      <c r="C39" s="8" t="s">
        <v>183</v>
      </c>
      <c r="D39" s="30">
        <v>350.7</v>
      </c>
      <c r="E39" s="30">
        <v>542.89</v>
      </c>
      <c r="F39" s="30">
        <v>774</v>
      </c>
      <c r="G39" s="30">
        <v>84.5</v>
      </c>
      <c r="H39" s="30">
        <v>84.5</v>
      </c>
      <c r="I39" s="30">
        <v>89</v>
      </c>
      <c r="J39" s="30">
        <v>90</v>
      </c>
      <c r="K39" s="30">
        <v>91</v>
      </c>
    </row>
    <row r="40" spans="1:11" ht="31.5" customHeight="1" x14ac:dyDescent="0.25">
      <c r="A40" s="263"/>
      <c r="B40" s="269"/>
      <c r="C40" s="8" t="s">
        <v>29</v>
      </c>
      <c r="D40" s="8"/>
      <c r="E40" s="8"/>
      <c r="F40" s="8"/>
      <c r="G40" s="8"/>
      <c r="H40" s="8"/>
      <c r="I40" s="8"/>
      <c r="J40" s="6"/>
      <c r="K40" s="6"/>
    </row>
    <row r="41" spans="1:11" x14ac:dyDescent="0.25">
      <c r="A41" s="261" t="s">
        <v>53</v>
      </c>
      <c r="B41" s="267" t="s">
        <v>109</v>
      </c>
      <c r="C41" s="8" t="s">
        <v>35</v>
      </c>
      <c r="D41" s="29">
        <f>D42+D43+D44+D45</f>
        <v>0</v>
      </c>
      <c r="E41" s="29">
        <f t="shared" ref="E41:K41" si="8">E42+E43+E44+E45</f>
        <v>71.709999999999994</v>
      </c>
      <c r="F41" s="29">
        <f t="shared" si="8"/>
        <v>1</v>
      </c>
      <c r="G41" s="29">
        <f t="shared" si="8"/>
        <v>1</v>
      </c>
      <c r="H41" s="29">
        <f t="shared" si="8"/>
        <v>1</v>
      </c>
      <c r="I41" s="29">
        <f t="shared" si="8"/>
        <v>1</v>
      </c>
      <c r="J41" s="29">
        <f t="shared" si="8"/>
        <v>1</v>
      </c>
      <c r="K41" s="29">
        <f t="shared" si="8"/>
        <v>1</v>
      </c>
    </row>
    <row r="42" spans="1:11" ht="30" x14ac:dyDescent="0.25">
      <c r="A42" s="262"/>
      <c r="B42" s="268"/>
      <c r="C42" s="8" t="s">
        <v>36</v>
      </c>
      <c r="D42" s="8"/>
      <c r="E42" s="8"/>
      <c r="F42" s="8"/>
      <c r="G42" s="8"/>
      <c r="H42" s="8"/>
      <c r="I42" s="8"/>
      <c r="J42" s="6"/>
      <c r="K42" s="6"/>
    </row>
    <row r="43" spans="1:11" x14ac:dyDescent="0.25">
      <c r="A43" s="262"/>
      <c r="B43" s="268"/>
      <c r="C43" s="8" t="s">
        <v>27</v>
      </c>
      <c r="D43" s="8"/>
      <c r="E43" s="8"/>
      <c r="F43" s="8"/>
      <c r="G43" s="8"/>
      <c r="H43" s="8"/>
      <c r="I43" s="8"/>
      <c r="J43" s="6"/>
      <c r="K43" s="6"/>
    </row>
    <row r="44" spans="1:11" ht="30" x14ac:dyDescent="0.25">
      <c r="A44" s="262"/>
      <c r="B44" s="268"/>
      <c r="C44" s="8" t="s">
        <v>183</v>
      </c>
      <c r="D44" s="29">
        <v>0</v>
      </c>
      <c r="E44" s="29">
        <v>71.709999999999994</v>
      </c>
      <c r="F44" s="29">
        <v>1</v>
      </c>
      <c r="G44" s="29">
        <v>1</v>
      </c>
      <c r="H44" s="29">
        <v>1</v>
      </c>
      <c r="I44" s="29">
        <v>1</v>
      </c>
      <c r="J44" s="29">
        <v>1</v>
      </c>
      <c r="K44" s="29">
        <v>1</v>
      </c>
    </row>
    <row r="45" spans="1:11" ht="30" x14ac:dyDescent="0.25">
      <c r="A45" s="263"/>
      <c r="B45" s="269"/>
      <c r="C45" s="8" t="s">
        <v>29</v>
      </c>
      <c r="D45" s="8"/>
      <c r="E45" s="8"/>
      <c r="F45" s="8"/>
      <c r="G45" s="8"/>
      <c r="H45" s="8"/>
      <c r="I45" s="8"/>
      <c r="J45" s="6"/>
      <c r="K45" s="6"/>
    </row>
    <row r="46" spans="1:11" x14ac:dyDescent="0.25">
      <c r="A46" s="261" t="s">
        <v>82</v>
      </c>
      <c r="B46" s="267" t="s">
        <v>111</v>
      </c>
      <c r="C46" s="8" t="s">
        <v>35</v>
      </c>
      <c r="D46" s="29">
        <f>D47+D48+D49+D50</f>
        <v>51.9</v>
      </c>
      <c r="E46" s="29">
        <f t="shared" ref="E46:K46" si="9">E47+E48+E49+E50</f>
        <v>198.48</v>
      </c>
      <c r="F46" s="29">
        <f t="shared" si="9"/>
        <v>80</v>
      </c>
      <c r="G46" s="29">
        <f t="shared" si="9"/>
        <v>5.5</v>
      </c>
      <c r="H46" s="29">
        <f t="shared" si="9"/>
        <v>5.5</v>
      </c>
      <c r="I46" s="29">
        <f t="shared" si="9"/>
        <v>6</v>
      </c>
      <c r="J46" s="29">
        <f t="shared" si="9"/>
        <v>6</v>
      </c>
      <c r="K46" s="29">
        <f t="shared" si="9"/>
        <v>6</v>
      </c>
    </row>
    <row r="47" spans="1:11" ht="30" x14ac:dyDescent="0.25">
      <c r="A47" s="262"/>
      <c r="B47" s="268"/>
      <c r="C47" s="8" t="s">
        <v>36</v>
      </c>
      <c r="D47" s="29"/>
      <c r="E47" s="29"/>
      <c r="F47" s="29"/>
      <c r="G47" s="29"/>
      <c r="H47" s="29"/>
      <c r="I47" s="29"/>
      <c r="J47" s="29"/>
      <c r="K47" s="29"/>
    </row>
    <row r="48" spans="1:11" x14ac:dyDescent="0.25">
      <c r="A48" s="262"/>
      <c r="B48" s="268"/>
      <c r="C48" s="8" t="s">
        <v>27</v>
      </c>
      <c r="D48" s="29"/>
      <c r="E48" s="29"/>
      <c r="F48" s="29"/>
      <c r="G48" s="29"/>
      <c r="H48" s="29"/>
      <c r="I48" s="29"/>
      <c r="J48" s="29"/>
      <c r="K48" s="29"/>
    </row>
    <row r="49" spans="1:11" ht="30" x14ac:dyDescent="0.25">
      <c r="A49" s="262"/>
      <c r="B49" s="268"/>
      <c r="C49" s="8" t="s">
        <v>183</v>
      </c>
      <c r="D49" s="29">
        <v>51.9</v>
      </c>
      <c r="E49" s="29">
        <v>198.48</v>
      </c>
      <c r="F49" s="29">
        <v>80</v>
      </c>
      <c r="G49" s="29">
        <v>5.5</v>
      </c>
      <c r="H49" s="29">
        <v>5.5</v>
      </c>
      <c r="I49" s="29">
        <v>6</v>
      </c>
      <c r="J49" s="29">
        <v>6</v>
      </c>
      <c r="K49" s="29">
        <v>6</v>
      </c>
    </row>
    <row r="50" spans="1:11" ht="30" x14ac:dyDescent="0.25">
      <c r="A50" s="263"/>
      <c r="B50" s="269"/>
      <c r="C50" s="8" t="s">
        <v>29</v>
      </c>
      <c r="D50" s="8"/>
      <c r="E50" s="8"/>
      <c r="F50" s="8"/>
      <c r="G50" s="8"/>
      <c r="H50" s="8"/>
      <c r="I50" s="8"/>
      <c r="J50" s="6"/>
      <c r="K50" s="6"/>
    </row>
    <row r="51" spans="1:11" x14ac:dyDescent="0.25">
      <c r="A51" s="261" t="s">
        <v>179</v>
      </c>
      <c r="B51" s="267" t="s">
        <v>113</v>
      </c>
      <c r="C51" s="8" t="s">
        <v>35</v>
      </c>
      <c r="D51" s="29">
        <f>D52+D53+D54+D55</f>
        <v>4.3</v>
      </c>
      <c r="E51" s="29">
        <f t="shared" ref="E51:K51" si="10">E52+E53+E54+E55</f>
        <v>4.5</v>
      </c>
      <c r="F51" s="29">
        <f t="shared" si="10"/>
        <v>10</v>
      </c>
      <c r="G51" s="29">
        <f t="shared" si="10"/>
        <v>1</v>
      </c>
      <c r="H51" s="29">
        <f t="shared" si="10"/>
        <v>1</v>
      </c>
      <c r="I51" s="29">
        <f t="shared" si="10"/>
        <v>1</v>
      </c>
      <c r="J51" s="29">
        <f t="shared" si="10"/>
        <v>1</v>
      </c>
      <c r="K51" s="29">
        <f t="shared" si="10"/>
        <v>1</v>
      </c>
    </row>
    <row r="52" spans="1:11" ht="30" x14ac:dyDescent="0.25">
      <c r="A52" s="262"/>
      <c r="B52" s="268"/>
      <c r="C52" s="8" t="s">
        <v>36</v>
      </c>
      <c r="D52" s="29"/>
      <c r="E52" s="29"/>
      <c r="F52" s="29"/>
      <c r="G52" s="29"/>
      <c r="H52" s="29"/>
      <c r="I52" s="29"/>
      <c r="J52" s="29"/>
      <c r="K52" s="29"/>
    </row>
    <row r="53" spans="1:11" x14ac:dyDescent="0.25">
      <c r="A53" s="262"/>
      <c r="B53" s="268"/>
      <c r="C53" s="8" t="s">
        <v>27</v>
      </c>
      <c r="D53" s="29"/>
      <c r="E53" s="29"/>
      <c r="F53" s="29"/>
      <c r="G53" s="29"/>
      <c r="H53" s="29"/>
      <c r="I53" s="29"/>
      <c r="J53" s="29"/>
      <c r="K53" s="29"/>
    </row>
    <row r="54" spans="1:11" ht="30" x14ac:dyDescent="0.25">
      <c r="A54" s="262"/>
      <c r="B54" s="268"/>
      <c r="C54" s="8" t="s">
        <v>183</v>
      </c>
      <c r="D54" s="29">
        <v>4.3</v>
      </c>
      <c r="E54" s="29">
        <v>4.5</v>
      </c>
      <c r="F54" s="29">
        <v>10</v>
      </c>
      <c r="G54" s="29">
        <v>1</v>
      </c>
      <c r="H54" s="29">
        <v>1</v>
      </c>
      <c r="I54" s="29">
        <v>1</v>
      </c>
      <c r="J54" s="29">
        <v>1</v>
      </c>
      <c r="K54" s="29">
        <v>1</v>
      </c>
    </row>
    <row r="55" spans="1:11" ht="30" x14ac:dyDescent="0.25">
      <c r="A55" s="263"/>
      <c r="B55" s="269"/>
      <c r="C55" s="8" t="s">
        <v>29</v>
      </c>
      <c r="D55" s="29"/>
      <c r="E55" s="29"/>
      <c r="F55" s="29"/>
      <c r="G55" s="29"/>
      <c r="H55" s="29"/>
      <c r="I55" s="29"/>
      <c r="J55" s="29"/>
      <c r="K55" s="29"/>
    </row>
    <row r="56" spans="1:11" x14ac:dyDescent="0.25">
      <c r="A56" s="261" t="s">
        <v>180</v>
      </c>
      <c r="B56" s="267" t="s">
        <v>119</v>
      </c>
      <c r="C56" s="8" t="s">
        <v>35</v>
      </c>
      <c r="D56" s="29">
        <f>D57+D58+D59+D60</f>
        <v>0</v>
      </c>
      <c r="E56" s="29">
        <f t="shared" ref="E56:K56" si="11">E57+E58+E59+E60</f>
        <v>0</v>
      </c>
      <c r="F56" s="29">
        <f t="shared" si="11"/>
        <v>1</v>
      </c>
      <c r="G56" s="29">
        <f t="shared" si="11"/>
        <v>1</v>
      </c>
      <c r="H56" s="29">
        <f t="shared" si="11"/>
        <v>1</v>
      </c>
      <c r="I56" s="29">
        <f t="shared" si="11"/>
        <v>1</v>
      </c>
      <c r="J56" s="29">
        <f t="shared" si="11"/>
        <v>1</v>
      </c>
      <c r="K56" s="29">
        <f t="shared" si="11"/>
        <v>1</v>
      </c>
    </row>
    <row r="57" spans="1:11" ht="30" x14ac:dyDescent="0.25">
      <c r="A57" s="262"/>
      <c r="B57" s="268"/>
      <c r="C57" s="8" t="s">
        <v>36</v>
      </c>
      <c r="D57" s="29"/>
      <c r="E57" s="29"/>
      <c r="F57" s="29"/>
      <c r="G57" s="29"/>
      <c r="H57" s="29"/>
      <c r="I57" s="29"/>
      <c r="J57" s="29"/>
      <c r="K57" s="29"/>
    </row>
    <row r="58" spans="1:11" x14ac:dyDescent="0.25">
      <c r="A58" s="262"/>
      <c r="B58" s="268"/>
      <c r="C58" s="8" t="s">
        <v>27</v>
      </c>
      <c r="D58" s="29"/>
      <c r="E58" s="29"/>
      <c r="F58" s="29"/>
      <c r="G58" s="29"/>
      <c r="H58" s="29"/>
      <c r="I58" s="29"/>
      <c r="J58" s="29"/>
      <c r="K58" s="29"/>
    </row>
    <row r="59" spans="1:11" ht="30" x14ac:dyDescent="0.25">
      <c r="A59" s="262"/>
      <c r="B59" s="268"/>
      <c r="C59" s="8" t="s">
        <v>183</v>
      </c>
      <c r="D59" s="29">
        <v>0</v>
      </c>
      <c r="E59" s="29">
        <v>0</v>
      </c>
      <c r="F59" s="29">
        <v>1</v>
      </c>
      <c r="G59" s="29">
        <v>1</v>
      </c>
      <c r="H59" s="29">
        <v>1</v>
      </c>
      <c r="I59" s="29">
        <v>1</v>
      </c>
      <c r="J59" s="29">
        <v>1</v>
      </c>
      <c r="K59" s="29">
        <v>1</v>
      </c>
    </row>
    <row r="60" spans="1:11" ht="30" x14ac:dyDescent="0.25">
      <c r="A60" s="263"/>
      <c r="B60" s="269"/>
      <c r="C60" s="8" t="s">
        <v>29</v>
      </c>
      <c r="D60" s="29"/>
      <c r="E60" s="29"/>
      <c r="F60" s="29"/>
      <c r="G60" s="29"/>
      <c r="H60" s="29"/>
      <c r="I60" s="29"/>
      <c r="J60" s="29"/>
      <c r="K60" s="29"/>
    </row>
    <row r="61" spans="1:11" x14ac:dyDescent="0.25">
      <c r="A61" s="261" t="s">
        <v>181</v>
      </c>
      <c r="B61" s="267" t="s">
        <v>115</v>
      </c>
      <c r="C61" s="8" t="s">
        <v>35</v>
      </c>
      <c r="D61" s="29">
        <f>D62+D63+D64+D65</f>
        <v>50.3</v>
      </c>
      <c r="E61" s="29">
        <f t="shared" ref="E61:K61" si="12">E62+E63+E64+E65</f>
        <v>1361.2</v>
      </c>
      <c r="F61" s="29">
        <f t="shared" si="12"/>
        <v>1973.835</v>
      </c>
      <c r="G61" s="29">
        <f t="shared" si="12"/>
        <v>299</v>
      </c>
      <c r="H61" s="29">
        <f t="shared" si="12"/>
        <v>289.39999999999998</v>
      </c>
      <c r="I61" s="29">
        <f t="shared" si="12"/>
        <v>350</v>
      </c>
      <c r="J61" s="29">
        <f t="shared" si="12"/>
        <v>360</v>
      </c>
      <c r="K61" s="29">
        <f t="shared" si="12"/>
        <v>370</v>
      </c>
    </row>
    <row r="62" spans="1:11" ht="30" x14ac:dyDescent="0.25">
      <c r="A62" s="262"/>
      <c r="B62" s="268"/>
      <c r="C62" s="8" t="s">
        <v>36</v>
      </c>
      <c r="D62" s="29"/>
      <c r="E62" s="29"/>
      <c r="F62" s="29">
        <v>643.48099999999999</v>
      </c>
      <c r="G62" s="29"/>
      <c r="H62" s="29"/>
      <c r="I62" s="29"/>
      <c r="J62" s="29"/>
      <c r="K62" s="29"/>
    </row>
    <row r="63" spans="1:11" x14ac:dyDescent="0.25">
      <c r="A63" s="262"/>
      <c r="B63" s="268"/>
      <c r="C63" s="8" t="s">
        <v>27</v>
      </c>
      <c r="D63" s="29"/>
      <c r="E63" s="29">
        <v>973.89</v>
      </c>
      <c r="F63" s="29">
        <v>13.132999999999999</v>
      </c>
      <c r="G63" s="29"/>
      <c r="H63" s="29"/>
      <c r="I63" s="29"/>
      <c r="J63" s="29"/>
      <c r="K63" s="29"/>
    </row>
    <row r="64" spans="1:11" ht="30" x14ac:dyDescent="0.25">
      <c r="A64" s="262"/>
      <c r="B64" s="268"/>
      <c r="C64" s="8" t="s">
        <v>183</v>
      </c>
      <c r="D64" s="29">
        <v>50.3</v>
      </c>
      <c r="E64" s="29">
        <v>387.31</v>
      </c>
      <c r="F64" s="29">
        <f>1035.815+93.802</f>
        <v>1129.617</v>
      </c>
      <c r="G64" s="29">
        <v>299</v>
      </c>
      <c r="H64" s="29">
        <v>289.39999999999998</v>
      </c>
      <c r="I64" s="29">
        <v>350</v>
      </c>
      <c r="J64" s="29">
        <v>360</v>
      </c>
      <c r="K64" s="29">
        <v>370</v>
      </c>
    </row>
    <row r="65" spans="1:11" ht="30" x14ac:dyDescent="0.25">
      <c r="A65" s="263"/>
      <c r="B65" s="269"/>
      <c r="C65" s="8" t="s">
        <v>29</v>
      </c>
      <c r="D65" s="29"/>
      <c r="E65" s="29"/>
      <c r="F65" s="29">
        <v>187.60400000000001</v>
      </c>
      <c r="G65" s="29"/>
      <c r="H65" s="29"/>
      <c r="I65" s="29"/>
      <c r="J65" s="29"/>
      <c r="K65" s="29"/>
    </row>
    <row r="66" spans="1:11" x14ac:dyDescent="0.25">
      <c r="A66" s="261" t="s">
        <v>182</v>
      </c>
      <c r="B66" s="267" t="s">
        <v>117</v>
      </c>
      <c r="C66" s="8" t="s">
        <v>35</v>
      </c>
      <c r="D66" s="29">
        <f>D67+D68+D69+D70</f>
        <v>568.29999999999995</v>
      </c>
      <c r="E66" s="29">
        <f t="shared" ref="E66:K66" si="13">E67+E68+E69+E70</f>
        <v>1154</v>
      </c>
      <c r="F66" s="29">
        <f t="shared" si="13"/>
        <v>1217</v>
      </c>
      <c r="G66" s="29">
        <f t="shared" si="13"/>
        <v>0</v>
      </c>
      <c r="H66" s="29">
        <f t="shared" si="13"/>
        <v>0</v>
      </c>
      <c r="I66" s="29">
        <f t="shared" si="13"/>
        <v>0</v>
      </c>
      <c r="J66" s="29">
        <f t="shared" si="13"/>
        <v>0</v>
      </c>
      <c r="K66" s="29">
        <f t="shared" si="13"/>
        <v>0</v>
      </c>
    </row>
    <row r="67" spans="1:11" ht="30" x14ac:dyDescent="0.25">
      <c r="A67" s="262"/>
      <c r="B67" s="268"/>
      <c r="C67" s="8" t="s">
        <v>36</v>
      </c>
      <c r="D67" s="29"/>
      <c r="E67" s="29"/>
      <c r="F67" s="29"/>
      <c r="G67" s="29"/>
      <c r="H67" s="29"/>
      <c r="I67" s="29"/>
      <c r="J67" s="29"/>
      <c r="K67" s="29"/>
    </row>
    <row r="68" spans="1:11" x14ac:dyDescent="0.25">
      <c r="A68" s="262"/>
      <c r="B68" s="268"/>
      <c r="C68" s="8" t="s">
        <v>27</v>
      </c>
      <c r="D68" s="29"/>
      <c r="E68" s="29"/>
      <c r="F68" s="29"/>
      <c r="G68" s="29"/>
      <c r="H68" s="29"/>
      <c r="I68" s="29"/>
      <c r="J68" s="29"/>
      <c r="K68" s="29"/>
    </row>
    <row r="69" spans="1:11" ht="30" x14ac:dyDescent="0.25">
      <c r="A69" s="262"/>
      <c r="B69" s="268"/>
      <c r="C69" s="8" t="s">
        <v>183</v>
      </c>
      <c r="D69" s="29">
        <v>568.29999999999995</v>
      </c>
      <c r="E69" s="29">
        <v>1154</v>
      </c>
      <c r="F69" s="29">
        <v>1217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</row>
    <row r="70" spans="1:11" ht="30" x14ac:dyDescent="0.25">
      <c r="A70" s="263"/>
      <c r="B70" s="269"/>
      <c r="C70" s="8" t="s">
        <v>29</v>
      </c>
      <c r="D70" s="29"/>
      <c r="E70" s="29"/>
      <c r="F70" s="29"/>
      <c r="G70" s="29"/>
      <c r="H70" s="29"/>
      <c r="I70" s="29"/>
      <c r="J70" s="29"/>
      <c r="K70" s="29"/>
    </row>
    <row r="71" spans="1:11" x14ac:dyDescent="0.25">
      <c r="A71" s="261" t="s">
        <v>168</v>
      </c>
      <c r="B71" s="267" t="s">
        <v>122</v>
      </c>
      <c r="C71" s="8" t="s">
        <v>35</v>
      </c>
      <c r="D71" s="29">
        <f>D72+D73+D74+D75</f>
        <v>48.1</v>
      </c>
      <c r="E71" s="29">
        <f t="shared" ref="E71:K71" si="14">E72+E73+E74+E75</f>
        <v>122.42</v>
      </c>
      <c r="F71" s="29">
        <f t="shared" si="14"/>
        <v>40</v>
      </c>
      <c r="G71" s="29">
        <f t="shared" si="14"/>
        <v>9</v>
      </c>
      <c r="H71" s="29">
        <f t="shared" si="14"/>
        <v>9</v>
      </c>
      <c r="I71" s="29">
        <f t="shared" si="14"/>
        <v>11</v>
      </c>
      <c r="J71" s="29">
        <f t="shared" si="14"/>
        <v>11</v>
      </c>
      <c r="K71" s="29">
        <f t="shared" si="14"/>
        <v>11</v>
      </c>
    </row>
    <row r="72" spans="1:11" ht="30" x14ac:dyDescent="0.25">
      <c r="A72" s="262"/>
      <c r="B72" s="268"/>
      <c r="C72" s="8" t="s">
        <v>36</v>
      </c>
      <c r="D72" s="29"/>
      <c r="E72" s="29"/>
      <c r="F72" s="29"/>
      <c r="G72" s="29"/>
      <c r="H72" s="29"/>
      <c r="I72" s="29"/>
      <c r="J72" s="29"/>
      <c r="K72" s="29"/>
    </row>
    <row r="73" spans="1:11" x14ac:dyDescent="0.25">
      <c r="A73" s="262"/>
      <c r="B73" s="268"/>
      <c r="C73" s="8" t="s">
        <v>27</v>
      </c>
      <c r="D73" s="29"/>
      <c r="E73" s="29"/>
      <c r="F73" s="29"/>
      <c r="G73" s="29"/>
      <c r="H73" s="29"/>
      <c r="I73" s="29"/>
      <c r="J73" s="29"/>
      <c r="K73" s="29"/>
    </row>
    <row r="74" spans="1:11" ht="30" x14ac:dyDescent="0.25">
      <c r="A74" s="262"/>
      <c r="B74" s="268"/>
      <c r="C74" s="8" t="s">
        <v>183</v>
      </c>
      <c r="D74" s="29">
        <v>48.1</v>
      </c>
      <c r="E74" s="29">
        <v>122.42</v>
      </c>
      <c r="F74" s="29">
        <v>40</v>
      </c>
      <c r="G74" s="29">
        <v>9</v>
      </c>
      <c r="H74" s="29">
        <v>9</v>
      </c>
      <c r="I74" s="29">
        <v>11</v>
      </c>
      <c r="J74" s="29">
        <v>11</v>
      </c>
      <c r="K74" s="29">
        <v>11</v>
      </c>
    </row>
    <row r="75" spans="1:11" ht="30" x14ac:dyDescent="0.25">
      <c r="A75" s="263"/>
      <c r="B75" s="269"/>
      <c r="C75" s="8" t="s">
        <v>29</v>
      </c>
      <c r="D75" s="29"/>
      <c r="E75" s="29"/>
      <c r="F75" s="29"/>
      <c r="G75" s="29"/>
      <c r="H75" s="29"/>
      <c r="I75" s="29"/>
      <c r="J75" s="29"/>
      <c r="K75" s="29"/>
    </row>
    <row r="76" spans="1:11" x14ac:dyDescent="0.25">
      <c r="A76" s="261" t="s">
        <v>169</v>
      </c>
      <c r="B76" s="267" t="s">
        <v>288</v>
      </c>
      <c r="C76" s="8" t="s">
        <v>35</v>
      </c>
      <c r="D76" s="29">
        <f>D77+D78+D79+D80</f>
        <v>0</v>
      </c>
      <c r="E76" s="29">
        <f t="shared" ref="E76:K76" si="15">E77+E78+E79+E80</f>
        <v>0</v>
      </c>
      <c r="F76" s="29">
        <f t="shared" si="15"/>
        <v>10</v>
      </c>
      <c r="G76" s="29">
        <f t="shared" si="15"/>
        <v>10</v>
      </c>
      <c r="H76" s="29">
        <f t="shared" si="15"/>
        <v>10</v>
      </c>
      <c r="I76" s="29">
        <f t="shared" si="15"/>
        <v>11</v>
      </c>
      <c r="J76" s="29">
        <f t="shared" si="15"/>
        <v>11</v>
      </c>
      <c r="K76" s="29">
        <f t="shared" si="15"/>
        <v>11</v>
      </c>
    </row>
    <row r="77" spans="1:11" ht="30" x14ac:dyDescent="0.25">
      <c r="A77" s="262"/>
      <c r="B77" s="268"/>
      <c r="C77" s="8" t="s">
        <v>36</v>
      </c>
      <c r="D77" s="29"/>
      <c r="E77" s="29"/>
      <c r="F77" s="29"/>
      <c r="G77" s="29"/>
      <c r="H77" s="29"/>
      <c r="I77" s="29"/>
      <c r="J77" s="29"/>
      <c r="K77" s="29"/>
    </row>
    <row r="78" spans="1:11" x14ac:dyDescent="0.25">
      <c r="A78" s="262"/>
      <c r="B78" s="268"/>
      <c r="C78" s="8" t="s">
        <v>27</v>
      </c>
      <c r="D78" s="29"/>
      <c r="E78" s="29"/>
      <c r="F78" s="29"/>
      <c r="G78" s="29"/>
      <c r="H78" s="29"/>
      <c r="I78" s="29"/>
      <c r="J78" s="29"/>
      <c r="K78" s="29"/>
    </row>
    <row r="79" spans="1:11" ht="30" x14ac:dyDescent="0.25">
      <c r="A79" s="262"/>
      <c r="B79" s="268"/>
      <c r="C79" s="8" t="s">
        <v>183</v>
      </c>
      <c r="D79" s="29">
        <v>0</v>
      </c>
      <c r="E79" s="29">
        <v>0</v>
      </c>
      <c r="F79" s="29">
        <v>10</v>
      </c>
      <c r="G79" s="29">
        <v>10</v>
      </c>
      <c r="H79" s="29">
        <v>10</v>
      </c>
      <c r="I79" s="29">
        <v>11</v>
      </c>
      <c r="J79" s="29">
        <v>11</v>
      </c>
      <c r="K79" s="29">
        <v>11</v>
      </c>
    </row>
    <row r="80" spans="1:11" ht="30" x14ac:dyDescent="0.25">
      <c r="A80" s="263"/>
      <c r="B80" s="269"/>
      <c r="C80" s="8" t="s">
        <v>29</v>
      </c>
      <c r="D80" s="29"/>
      <c r="E80" s="29"/>
      <c r="F80" s="29"/>
      <c r="G80" s="29"/>
      <c r="H80" s="29"/>
      <c r="I80" s="29"/>
      <c r="J80" s="29"/>
      <c r="K80" s="29"/>
    </row>
    <row r="81" spans="1:11" x14ac:dyDescent="0.25">
      <c r="A81" s="261" t="s">
        <v>328</v>
      </c>
      <c r="B81" s="267" t="s">
        <v>329</v>
      </c>
      <c r="C81" s="8" t="s">
        <v>35</v>
      </c>
      <c r="D81" s="29">
        <f>D82+D83+D84+D85</f>
        <v>19.5</v>
      </c>
      <c r="E81" s="29">
        <f t="shared" ref="E81:K81" si="16">E82+E83+E84+E85</f>
        <v>169.26</v>
      </c>
      <c r="F81" s="29">
        <f t="shared" si="16"/>
        <v>266</v>
      </c>
      <c r="G81" s="29">
        <f t="shared" si="16"/>
        <v>6</v>
      </c>
      <c r="H81" s="29">
        <f t="shared" si="16"/>
        <v>6</v>
      </c>
      <c r="I81" s="29">
        <f t="shared" si="16"/>
        <v>0</v>
      </c>
      <c r="J81" s="29">
        <f t="shared" si="16"/>
        <v>0</v>
      </c>
      <c r="K81" s="29">
        <f t="shared" si="16"/>
        <v>0</v>
      </c>
    </row>
    <row r="82" spans="1:11" ht="30" x14ac:dyDescent="0.25">
      <c r="A82" s="262"/>
      <c r="B82" s="268"/>
      <c r="C82" s="8" t="s">
        <v>36</v>
      </c>
      <c r="D82" s="29"/>
      <c r="E82" s="29"/>
      <c r="F82" s="29"/>
      <c r="G82" s="29"/>
      <c r="H82" s="29"/>
      <c r="I82" s="29"/>
      <c r="J82" s="29"/>
      <c r="K82" s="29"/>
    </row>
    <row r="83" spans="1:11" x14ac:dyDescent="0.25">
      <c r="A83" s="262"/>
      <c r="B83" s="268"/>
      <c r="C83" s="8" t="s">
        <v>27</v>
      </c>
      <c r="D83" s="29"/>
      <c r="E83" s="29"/>
      <c r="F83" s="29"/>
      <c r="G83" s="29"/>
      <c r="H83" s="29"/>
      <c r="I83" s="29"/>
      <c r="J83" s="29"/>
      <c r="K83" s="29"/>
    </row>
    <row r="84" spans="1:11" ht="30" x14ac:dyDescent="0.25">
      <c r="A84" s="262"/>
      <c r="B84" s="268"/>
      <c r="C84" s="8" t="s">
        <v>183</v>
      </c>
      <c r="D84" s="29">
        <v>19.5</v>
      </c>
      <c r="E84" s="29">
        <v>169.26</v>
      </c>
      <c r="F84" s="29">
        <v>266</v>
      </c>
      <c r="G84" s="29">
        <v>6</v>
      </c>
      <c r="H84" s="29">
        <v>6</v>
      </c>
      <c r="I84" s="29">
        <v>0</v>
      </c>
      <c r="J84" s="29">
        <v>0</v>
      </c>
      <c r="K84" s="29">
        <v>0</v>
      </c>
    </row>
    <row r="85" spans="1:11" ht="30" x14ac:dyDescent="0.25">
      <c r="A85" s="263"/>
      <c r="B85" s="269"/>
      <c r="C85" s="8" t="s">
        <v>29</v>
      </c>
      <c r="D85" s="29"/>
      <c r="E85" s="29"/>
      <c r="F85" s="29"/>
      <c r="G85" s="29"/>
      <c r="H85" s="29"/>
      <c r="I85" s="29"/>
      <c r="J85" s="29"/>
      <c r="K85" s="29"/>
    </row>
    <row r="86" spans="1:11" ht="29.25" x14ac:dyDescent="0.25">
      <c r="A86" s="258" t="s">
        <v>11</v>
      </c>
      <c r="B86" s="264" t="s">
        <v>299</v>
      </c>
      <c r="C86" s="101" t="s">
        <v>35</v>
      </c>
      <c r="D86" s="103">
        <f>D87+D88+D89+D90</f>
        <v>2842.4</v>
      </c>
      <c r="E86" s="103">
        <f>E87+E88+E89+E90</f>
        <v>30</v>
      </c>
      <c r="F86" s="103">
        <f t="shared" ref="F86:K86" si="17">F87+F88+F89+F90</f>
        <v>3817</v>
      </c>
      <c r="G86" s="103">
        <f t="shared" si="17"/>
        <v>905.9</v>
      </c>
      <c r="H86" s="103">
        <f t="shared" si="17"/>
        <v>919.8</v>
      </c>
      <c r="I86" s="103">
        <f t="shared" si="17"/>
        <v>0</v>
      </c>
      <c r="J86" s="103">
        <f t="shared" si="17"/>
        <v>0</v>
      </c>
      <c r="K86" s="103">
        <f t="shared" si="17"/>
        <v>0</v>
      </c>
    </row>
    <row r="87" spans="1:11" ht="29.25" x14ac:dyDescent="0.25">
      <c r="A87" s="259"/>
      <c r="B87" s="265"/>
      <c r="C87" s="101" t="s">
        <v>36</v>
      </c>
      <c r="D87" s="103">
        <f>D98+D104+D109</f>
        <v>0</v>
      </c>
      <c r="E87" s="103">
        <f>E98+E104+E109</f>
        <v>0</v>
      </c>
      <c r="F87" s="103">
        <f t="shared" ref="F87:K87" si="18">F98+F104+F109</f>
        <v>0</v>
      </c>
      <c r="G87" s="103">
        <f t="shared" si="18"/>
        <v>0</v>
      </c>
      <c r="H87" s="103">
        <f t="shared" si="18"/>
        <v>0</v>
      </c>
      <c r="I87" s="103">
        <f t="shared" si="18"/>
        <v>0</v>
      </c>
      <c r="J87" s="103">
        <f t="shared" si="18"/>
        <v>0</v>
      </c>
      <c r="K87" s="103">
        <f t="shared" si="18"/>
        <v>0</v>
      </c>
    </row>
    <row r="88" spans="1:11" ht="29.25" x14ac:dyDescent="0.25">
      <c r="A88" s="259"/>
      <c r="B88" s="265"/>
      <c r="C88" s="101" t="s">
        <v>27</v>
      </c>
      <c r="D88" s="103">
        <f>D99+D110</f>
        <v>0</v>
      </c>
      <c r="E88" s="103">
        <f>E99+E105+E110</f>
        <v>0</v>
      </c>
      <c r="F88" s="103">
        <f t="shared" ref="F88:K88" si="19">F99+F105+F110</f>
        <v>0</v>
      </c>
      <c r="G88" s="103">
        <f t="shared" si="19"/>
        <v>0</v>
      </c>
      <c r="H88" s="103">
        <f t="shared" si="19"/>
        <v>0</v>
      </c>
      <c r="I88" s="103">
        <f t="shared" si="19"/>
        <v>0</v>
      </c>
      <c r="J88" s="103">
        <f t="shared" si="19"/>
        <v>0</v>
      </c>
      <c r="K88" s="103">
        <f t="shared" si="19"/>
        <v>0</v>
      </c>
    </row>
    <row r="89" spans="1:11" ht="43.5" x14ac:dyDescent="0.25">
      <c r="A89" s="259"/>
      <c r="B89" s="265"/>
      <c r="C89" s="101" t="s">
        <v>183</v>
      </c>
      <c r="D89" s="103">
        <f>D100+D106+D111</f>
        <v>2842.4</v>
      </c>
      <c r="E89" s="103">
        <f>E100+E106+E111</f>
        <v>30</v>
      </c>
      <c r="F89" s="103">
        <f t="shared" ref="F89:K89" si="20">F100+F106+F111</f>
        <v>3817</v>
      </c>
      <c r="G89" s="103">
        <f t="shared" si="20"/>
        <v>905.9</v>
      </c>
      <c r="H89" s="103">
        <f t="shared" si="20"/>
        <v>919.8</v>
      </c>
      <c r="I89" s="103">
        <f t="shared" si="20"/>
        <v>0</v>
      </c>
      <c r="J89" s="103">
        <f t="shared" si="20"/>
        <v>0</v>
      </c>
      <c r="K89" s="103">
        <f t="shared" si="20"/>
        <v>0</v>
      </c>
    </row>
    <row r="90" spans="1:11" ht="29.25" x14ac:dyDescent="0.25">
      <c r="A90" s="260"/>
      <c r="B90" s="266"/>
      <c r="C90" s="101" t="s">
        <v>29</v>
      </c>
      <c r="D90" s="103">
        <f>D101+D112</f>
        <v>0</v>
      </c>
      <c r="E90" s="103">
        <f>E101+E107+E112</f>
        <v>0</v>
      </c>
      <c r="F90" s="103">
        <f t="shared" ref="F90:K90" si="21">F101+F107+F112</f>
        <v>0</v>
      </c>
      <c r="G90" s="103">
        <f t="shared" si="21"/>
        <v>0</v>
      </c>
      <c r="H90" s="103">
        <f t="shared" si="21"/>
        <v>0</v>
      </c>
      <c r="I90" s="103">
        <f t="shared" si="21"/>
        <v>0</v>
      </c>
      <c r="J90" s="103">
        <f t="shared" si="21"/>
        <v>0</v>
      </c>
      <c r="K90" s="103">
        <f t="shared" si="21"/>
        <v>0</v>
      </c>
    </row>
    <row r="91" spans="1:11" hidden="1" x14ac:dyDescent="0.25">
      <c r="A91" s="11" t="s">
        <v>38</v>
      </c>
      <c r="B91" s="12"/>
      <c r="C91" s="8"/>
      <c r="D91" s="29"/>
      <c r="E91" s="29"/>
      <c r="F91" s="29"/>
      <c r="G91" s="29"/>
      <c r="H91" s="29"/>
      <c r="I91" s="29"/>
      <c r="J91" s="29"/>
      <c r="K91" s="29"/>
    </row>
    <row r="92" spans="1:11" hidden="1" x14ac:dyDescent="0.25">
      <c r="A92" s="261" t="s">
        <v>50</v>
      </c>
      <c r="B92" s="270" t="s">
        <v>83</v>
      </c>
      <c r="C92" s="8" t="s">
        <v>35</v>
      </c>
      <c r="D92" s="29"/>
      <c r="E92" s="29"/>
      <c r="F92" s="29"/>
      <c r="G92" s="29"/>
      <c r="H92" s="29"/>
      <c r="I92" s="29"/>
      <c r="J92" s="29"/>
      <c r="K92" s="29"/>
    </row>
    <row r="93" spans="1:11" ht="30" hidden="1" x14ac:dyDescent="0.25">
      <c r="A93" s="262"/>
      <c r="B93" s="271"/>
      <c r="C93" s="8" t="s">
        <v>36</v>
      </c>
      <c r="D93" s="29"/>
      <c r="E93" s="29"/>
      <c r="F93" s="29"/>
      <c r="G93" s="29"/>
      <c r="H93" s="29"/>
      <c r="I93" s="29"/>
      <c r="J93" s="29"/>
      <c r="K93" s="29"/>
    </row>
    <row r="94" spans="1:11" hidden="1" x14ac:dyDescent="0.25">
      <c r="A94" s="262"/>
      <c r="B94" s="271"/>
      <c r="C94" s="8" t="s">
        <v>27</v>
      </c>
      <c r="D94" s="29"/>
      <c r="E94" s="29"/>
      <c r="F94" s="29"/>
      <c r="G94" s="29"/>
      <c r="H94" s="29"/>
      <c r="I94" s="29"/>
      <c r="J94" s="29"/>
      <c r="K94" s="29"/>
    </row>
    <row r="95" spans="1:11" ht="45" hidden="1" x14ac:dyDescent="0.25">
      <c r="A95" s="262"/>
      <c r="B95" s="271"/>
      <c r="C95" s="8" t="s">
        <v>28</v>
      </c>
      <c r="D95" s="29"/>
      <c r="E95" s="29"/>
      <c r="F95" s="29"/>
      <c r="G95" s="29"/>
      <c r="H95" s="29"/>
      <c r="I95" s="29"/>
      <c r="J95" s="29"/>
      <c r="K95" s="29"/>
    </row>
    <row r="96" spans="1:11" ht="30" hidden="1" x14ac:dyDescent="0.25">
      <c r="A96" s="263"/>
      <c r="B96" s="272"/>
      <c r="C96" s="8" t="s">
        <v>29</v>
      </c>
      <c r="D96" s="29"/>
      <c r="E96" s="29"/>
      <c r="F96" s="29"/>
      <c r="G96" s="29"/>
      <c r="H96" s="29"/>
      <c r="I96" s="29"/>
      <c r="J96" s="29"/>
      <c r="K96" s="29"/>
    </row>
    <row r="97" spans="1:11" ht="15.75" customHeight="1" x14ac:dyDescent="0.25">
      <c r="A97" s="261" t="s">
        <v>57</v>
      </c>
      <c r="B97" s="267" t="s">
        <v>124</v>
      </c>
      <c r="C97" s="8" t="s">
        <v>35</v>
      </c>
      <c r="D97" s="29">
        <f>D98+D99+D100+D101</f>
        <v>2842.4</v>
      </c>
      <c r="E97" s="29">
        <f t="shared" ref="E97:K97" si="22">E98+E99+E100+E101</f>
        <v>30</v>
      </c>
      <c r="F97" s="29">
        <f t="shared" si="22"/>
        <v>3817</v>
      </c>
      <c r="G97" s="29">
        <f t="shared" si="22"/>
        <v>905.9</v>
      </c>
      <c r="H97" s="29">
        <f t="shared" si="22"/>
        <v>919.8</v>
      </c>
      <c r="I97" s="29">
        <f t="shared" si="22"/>
        <v>0</v>
      </c>
      <c r="J97" s="29">
        <f t="shared" si="22"/>
        <v>0</v>
      </c>
      <c r="K97" s="29">
        <f t="shared" si="22"/>
        <v>0</v>
      </c>
    </row>
    <row r="98" spans="1:11" ht="30" x14ac:dyDescent="0.25">
      <c r="A98" s="262"/>
      <c r="B98" s="268"/>
      <c r="C98" s="8" t="s">
        <v>36</v>
      </c>
      <c r="D98" s="29"/>
      <c r="E98" s="29"/>
      <c r="F98" s="29"/>
      <c r="G98" s="29"/>
      <c r="H98" s="29"/>
      <c r="I98" s="29"/>
      <c r="J98" s="29"/>
      <c r="K98" s="29"/>
    </row>
    <row r="99" spans="1:11" x14ac:dyDescent="0.25">
      <c r="A99" s="262"/>
      <c r="B99" s="268"/>
      <c r="C99" s="8" t="s">
        <v>27</v>
      </c>
      <c r="D99" s="29"/>
      <c r="E99" s="29"/>
      <c r="F99" s="29"/>
      <c r="G99" s="29"/>
      <c r="H99" s="29"/>
      <c r="I99" s="29"/>
      <c r="J99" s="29"/>
      <c r="K99" s="29"/>
    </row>
    <row r="100" spans="1:11" ht="30" x14ac:dyDescent="0.25">
      <c r="A100" s="262"/>
      <c r="B100" s="268"/>
      <c r="C100" s="8" t="s">
        <v>183</v>
      </c>
      <c r="D100" s="29">
        <v>2842.4</v>
      </c>
      <c r="E100" s="29">
        <v>30</v>
      </c>
      <c r="F100" s="29">
        <v>3817</v>
      </c>
      <c r="G100" s="29">
        <v>905.9</v>
      </c>
      <c r="H100" s="29">
        <v>919.8</v>
      </c>
      <c r="I100" s="29">
        <v>0</v>
      </c>
      <c r="J100" s="29">
        <v>0</v>
      </c>
      <c r="K100" s="29">
        <v>0</v>
      </c>
    </row>
    <row r="101" spans="1:11" ht="35.25" customHeight="1" x14ac:dyDescent="0.25">
      <c r="A101" s="262"/>
      <c r="B101" s="268"/>
      <c r="C101" s="8" t="s">
        <v>29</v>
      </c>
      <c r="D101" s="29"/>
      <c r="E101" s="29"/>
      <c r="F101" s="29"/>
      <c r="G101" s="29"/>
      <c r="H101" s="29"/>
      <c r="I101" s="29"/>
      <c r="J101" s="29"/>
      <c r="K101" s="29"/>
    </row>
    <row r="102" spans="1:11" ht="39.75" hidden="1" customHeight="1" x14ac:dyDescent="0.25">
      <c r="A102" s="18"/>
      <c r="B102" s="18"/>
      <c r="C102" s="8" t="s">
        <v>29</v>
      </c>
      <c r="D102" s="29"/>
      <c r="E102" s="29"/>
      <c r="F102" s="29"/>
      <c r="G102" s="29"/>
      <c r="H102" s="29"/>
      <c r="I102" s="29"/>
      <c r="J102" s="29"/>
      <c r="K102" s="29"/>
    </row>
    <row r="103" spans="1:11" x14ac:dyDescent="0.25">
      <c r="A103" s="261" t="s">
        <v>56</v>
      </c>
      <c r="B103" s="267" t="s">
        <v>125</v>
      </c>
      <c r="C103" s="8" t="s">
        <v>35</v>
      </c>
      <c r="D103" s="29">
        <f>D104+D105+D106+D107</f>
        <v>0</v>
      </c>
      <c r="E103" s="29">
        <f t="shared" ref="E103:K103" si="23">E104+E105+E106+E107</f>
        <v>0</v>
      </c>
      <c r="F103" s="29">
        <f t="shared" si="23"/>
        <v>0</v>
      </c>
      <c r="G103" s="29">
        <f t="shared" si="23"/>
        <v>0</v>
      </c>
      <c r="H103" s="29">
        <f t="shared" si="23"/>
        <v>0</v>
      </c>
      <c r="I103" s="29">
        <f t="shared" si="23"/>
        <v>0</v>
      </c>
      <c r="J103" s="29">
        <f t="shared" si="23"/>
        <v>0</v>
      </c>
      <c r="K103" s="29">
        <f t="shared" si="23"/>
        <v>0</v>
      </c>
    </row>
    <row r="104" spans="1:11" ht="34.5" customHeight="1" x14ac:dyDescent="0.25">
      <c r="A104" s="262"/>
      <c r="B104" s="268"/>
      <c r="C104" s="8" t="s">
        <v>36</v>
      </c>
      <c r="D104" s="29"/>
      <c r="E104" s="29"/>
      <c r="F104" s="29"/>
      <c r="G104" s="29"/>
      <c r="H104" s="29"/>
      <c r="I104" s="29"/>
      <c r="J104" s="29"/>
      <c r="K104" s="29"/>
    </row>
    <row r="105" spans="1:11" x14ac:dyDescent="0.25">
      <c r="A105" s="262"/>
      <c r="B105" s="268"/>
      <c r="C105" s="8" t="s">
        <v>27</v>
      </c>
      <c r="D105" s="29"/>
      <c r="E105" s="29"/>
      <c r="F105" s="29"/>
      <c r="G105" s="29"/>
      <c r="H105" s="29"/>
      <c r="I105" s="29"/>
      <c r="J105" s="29"/>
      <c r="K105" s="29"/>
    </row>
    <row r="106" spans="1:11" ht="29.25" customHeight="1" x14ac:dyDescent="0.25">
      <c r="A106" s="262"/>
      <c r="B106" s="268"/>
      <c r="C106" s="8" t="s">
        <v>183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</row>
    <row r="107" spans="1:11" ht="30" x14ac:dyDescent="0.25">
      <c r="A107" s="263"/>
      <c r="B107" s="269"/>
      <c r="C107" s="58" t="s">
        <v>29</v>
      </c>
      <c r="D107" s="29"/>
      <c r="E107" s="29"/>
      <c r="F107" s="29"/>
      <c r="G107" s="29"/>
      <c r="H107" s="29"/>
      <c r="I107" s="29"/>
      <c r="J107" s="29"/>
      <c r="K107" s="29"/>
    </row>
    <row r="108" spans="1:11" x14ac:dyDescent="0.25">
      <c r="A108" s="261" t="s">
        <v>336</v>
      </c>
      <c r="B108" s="267" t="s">
        <v>337</v>
      </c>
      <c r="C108" s="8" t="s">
        <v>35</v>
      </c>
      <c r="D108" s="29">
        <f>D109+D110+D111+D112</f>
        <v>0</v>
      </c>
      <c r="E108" s="29">
        <f t="shared" ref="E108:K108" si="24">E109+E110+E111+E112</f>
        <v>0</v>
      </c>
      <c r="F108" s="29">
        <f t="shared" si="24"/>
        <v>0</v>
      </c>
      <c r="G108" s="29">
        <f t="shared" si="24"/>
        <v>0</v>
      </c>
      <c r="H108" s="29">
        <f t="shared" si="24"/>
        <v>0</v>
      </c>
      <c r="I108" s="29">
        <f t="shared" si="24"/>
        <v>0</v>
      </c>
      <c r="J108" s="29">
        <f t="shared" si="24"/>
        <v>0</v>
      </c>
      <c r="K108" s="29">
        <f t="shared" si="24"/>
        <v>0</v>
      </c>
    </row>
    <row r="109" spans="1:11" ht="34.5" customHeight="1" x14ac:dyDescent="0.25">
      <c r="A109" s="262"/>
      <c r="B109" s="268"/>
      <c r="C109" s="8" t="s">
        <v>36</v>
      </c>
      <c r="D109" s="29"/>
      <c r="E109" s="29"/>
      <c r="F109" s="29"/>
      <c r="G109" s="29"/>
      <c r="H109" s="29"/>
      <c r="I109" s="29"/>
      <c r="J109" s="29"/>
      <c r="K109" s="29"/>
    </row>
    <row r="110" spans="1:11" x14ac:dyDescent="0.25">
      <c r="A110" s="262"/>
      <c r="B110" s="268"/>
      <c r="C110" s="8" t="s">
        <v>27</v>
      </c>
      <c r="D110" s="29"/>
      <c r="E110" s="29"/>
      <c r="F110" s="29"/>
      <c r="G110" s="29"/>
      <c r="H110" s="29"/>
      <c r="I110" s="29"/>
      <c r="J110" s="29"/>
      <c r="K110" s="29"/>
    </row>
    <row r="111" spans="1:11" ht="29.25" customHeight="1" x14ac:dyDescent="0.25">
      <c r="A111" s="262"/>
      <c r="B111" s="268"/>
      <c r="C111" s="8" t="s">
        <v>183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</row>
    <row r="112" spans="1:11" ht="30" x14ac:dyDescent="0.25">
      <c r="A112" s="263"/>
      <c r="B112" s="269"/>
      <c r="C112" s="58" t="s">
        <v>29</v>
      </c>
      <c r="D112" s="29"/>
      <c r="E112" s="29"/>
      <c r="F112" s="29"/>
      <c r="G112" s="29"/>
      <c r="H112" s="29"/>
      <c r="I112" s="29"/>
      <c r="J112" s="29"/>
      <c r="K112" s="29"/>
    </row>
    <row r="113" spans="1:11" ht="29.25" x14ac:dyDescent="0.25">
      <c r="A113" s="264" t="s">
        <v>84</v>
      </c>
      <c r="B113" s="264" t="s">
        <v>126</v>
      </c>
      <c r="C113" s="101" t="s">
        <v>35</v>
      </c>
      <c r="D113" s="103">
        <f>D114+D115+D116+D117</f>
        <v>4742</v>
      </c>
      <c r="E113" s="103">
        <f t="shared" ref="E113:J113" si="25">E114+E115+E116+E117</f>
        <v>8630.5600000000013</v>
      </c>
      <c r="F113" s="103">
        <f t="shared" si="25"/>
        <v>5770.9805799999995</v>
      </c>
      <c r="G113" s="103">
        <f t="shared" si="25"/>
        <v>3489</v>
      </c>
      <c r="H113" s="103">
        <f t="shared" si="25"/>
        <v>3499.6000000000004</v>
      </c>
      <c r="I113" s="103">
        <f t="shared" si="25"/>
        <v>5651.5</v>
      </c>
      <c r="J113" s="103">
        <f t="shared" si="25"/>
        <v>5668.7999999999993</v>
      </c>
      <c r="K113" s="103">
        <f>K114+K115+K116+K117</f>
        <v>5704.9</v>
      </c>
    </row>
    <row r="114" spans="1:11" ht="29.25" x14ac:dyDescent="0.25">
      <c r="A114" s="265"/>
      <c r="B114" s="265"/>
      <c r="C114" s="101" t="s">
        <v>36</v>
      </c>
      <c r="D114" s="103">
        <f>D119+D124</f>
        <v>226.5</v>
      </c>
      <c r="E114" s="103">
        <f t="shared" ref="E114:K114" si="26">E119+E124</f>
        <v>247.6</v>
      </c>
      <c r="F114" s="103">
        <f t="shared" si="26"/>
        <v>283.2</v>
      </c>
      <c r="G114" s="103">
        <f t="shared" si="26"/>
        <v>296.2</v>
      </c>
      <c r="H114" s="103">
        <f t="shared" si="26"/>
        <v>306.8</v>
      </c>
      <c r="I114" s="103">
        <f t="shared" si="26"/>
        <v>226.5</v>
      </c>
      <c r="J114" s="103">
        <f t="shared" si="26"/>
        <v>226.5</v>
      </c>
      <c r="K114" s="103">
        <f t="shared" si="26"/>
        <v>226.5</v>
      </c>
    </row>
    <row r="115" spans="1:11" ht="29.25" x14ac:dyDescent="0.25">
      <c r="A115" s="265"/>
      <c r="B115" s="265"/>
      <c r="C115" s="101" t="s">
        <v>27</v>
      </c>
      <c r="D115" s="103">
        <f>D120+D125</f>
        <v>0</v>
      </c>
      <c r="E115" s="103">
        <f t="shared" ref="E115:K115" si="27">E120+E125</f>
        <v>0</v>
      </c>
      <c r="F115" s="103">
        <f t="shared" si="27"/>
        <v>1000</v>
      </c>
      <c r="G115" s="103">
        <f t="shared" si="27"/>
        <v>0</v>
      </c>
      <c r="H115" s="103">
        <f t="shared" si="27"/>
        <v>0</v>
      </c>
      <c r="I115" s="103">
        <f t="shared" si="27"/>
        <v>0</v>
      </c>
      <c r="J115" s="103">
        <f t="shared" si="27"/>
        <v>0</v>
      </c>
      <c r="K115" s="103">
        <f t="shared" si="27"/>
        <v>0</v>
      </c>
    </row>
    <row r="116" spans="1:11" ht="43.5" x14ac:dyDescent="0.25">
      <c r="A116" s="265"/>
      <c r="B116" s="265"/>
      <c r="C116" s="101" t="s">
        <v>183</v>
      </c>
      <c r="D116" s="103">
        <f>D121+D126</f>
        <v>4515.5</v>
      </c>
      <c r="E116" s="103">
        <f t="shared" ref="E116:K116" si="28">E121+E126</f>
        <v>8382.9600000000009</v>
      </c>
      <c r="F116" s="103">
        <f t="shared" si="28"/>
        <v>4487.7805799999996</v>
      </c>
      <c r="G116" s="103">
        <f t="shared" si="28"/>
        <v>3192.8</v>
      </c>
      <c r="H116" s="103">
        <f t="shared" si="28"/>
        <v>3192.8</v>
      </c>
      <c r="I116" s="103">
        <f t="shared" si="28"/>
        <v>5425</v>
      </c>
      <c r="J116" s="103">
        <f t="shared" si="28"/>
        <v>5442.2999999999993</v>
      </c>
      <c r="K116" s="103">
        <f t="shared" si="28"/>
        <v>5478.4</v>
      </c>
    </row>
    <row r="117" spans="1:11" ht="29.25" x14ac:dyDescent="0.25">
      <c r="A117" s="266"/>
      <c r="B117" s="266"/>
      <c r="C117" s="101" t="s">
        <v>29</v>
      </c>
      <c r="D117" s="103">
        <f>D122+D127</f>
        <v>0</v>
      </c>
      <c r="E117" s="103">
        <f t="shared" ref="E117:K117" si="29">E122+E127</f>
        <v>0</v>
      </c>
      <c r="F117" s="103">
        <f t="shared" si="29"/>
        <v>0</v>
      </c>
      <c r="G117" s="103">
        <f t="shared" si="29"/>
        <v>0</v>
      </c>
      <c r="H117" s="103">
        <f t="shared" si="29"/>
        <v>0</v>
      </c>
      <c r="I117" s="103">
        <f t="shared" si="29"/>
        <v>0</v>
      </c>
      <c r="J117" s="103">
        <f t="shared" si="29"/>
        <v>0</v>
      </c>
      <c r="K117" s="103">
        <f t="shared" si="29"/>
        <v>0</v>
      </c>
    </row>
    <row r="118" spans="1:11" x14ac:dyDescent="0.25">
      <c r="A118" s="261" t="s">
        <v>85</v>
      </c>
      <c r="B118" s="267" t="s">
        <v>290</v>
      </c>
      <c r="C118" s="8" t="s">
        <v>35</v>
      </c>
      <c r="D118" s="29">
        <f>D119+D120+D121+D122</f>
        <v>4381.8</v>
      </c>
      <c r="E118" s="29">
        <f t="shared" ref="E118:K118" si="30">E119+E120+E121+E122</f>
        <v>8299.59</v>
      </c>
      <c r="F118" s="29">
        <f t="shared" si="30"/>
        <v>5390.9805799999995</v>
      </c>
      <c r="G118" s="29">
        <f t="shared" si="30"/>
        <v>3104.3</v>
      </c>
      <c r="H118" s="29">
        <f t="shared" si="30"/>
        <v>3104.3</v>
      </c>
      <c r="I118" s="29">
        <f t="shared" si="30"/>
        <v>5370.5</v>
      </c>
      <c r="J118" s="29">
        <f t="shared" si="30"/>
        <v>5386.2999999999993</v>
      </c>
      <c r="K118" s="29">
        <f t="shared" si="30"/>
        <v>5421.4</v>
      </c>
    </row>
    <row r="119" spans="1:11" ht="30" x14ac:dyDescent="0.25">
      <c r="A119" s="262"/>
      <c r="B119" s="268"/>
      <c r="C119" s="8" t="s">
        <v>36</v>
      </c>
      <c r="D119" s="29"/>
      <c r="E119" s="29"/>
      <c r="F119" s="29"/>
      <c r="G119" s="29"/>
      <c r="H119" s="29"/>
      <c r="I119" s="29"/>
      <c r="J119" s="29"/>
      <c r="K119" s="29"/>
    </row>
    <row r="120" spans="1:11" x14ac:dyDescent="0.25">
      <c r="A120" s="262"/>
      <c r="B120" s="268"/>
      <c r="C120" s="8" t="s">
        <v>27</v>
      </c>
      <c r="D120" s="29"/>
      <c r="E120" s="29"/>
      <c r="F120" s="29">
        <v>1000</v>
      </c>
      <c r="G120" s="29"/>
      <c r="H120" s="29"/>
      <c r="I120" s="29"/>
      <c r="J120" s="29"/>
      <c r="K120" s="29"/>
    </row>
    <row r="121" spans="1:11" ht="30" x14ac:dyDescent="0.25">
      <c r="A121" s="262"/>
      <c r="B121" s="268"/>
      <c r="C121" s="8" t="s">
        <v>183</v>
      </c>
      <c r="D121" s="29">
        <v>4381.8</v>
      </c>
      <c r="E121" s="29">
        <v>8299.59</v>
      </c>
      <c r="F121" s="29">
        <f>4210.08058+180.9</f>
        <v>4390.9805799999995</v>
      </c>
      <c r="G121" s="29">
        <v>3104.3</v>
      </c>
      <c r="H121" s="29">
        <v>3104.3</v>
      </c>
      <c r="I121" s="29">
        <f>2580.4+2790.1</f>
        <v>5370.5</v>
      </c>
      <c r="J121" s="29">
        <f>2590.7+2795.6</f>
        <v>5386.2999999999993</v>
      </c>
      <c r="K121" s="29">
        <f>2620.7+2800.7</f>
        <v>5421.4</v>
      </c>
    </row>
    <row r="122" spans="1:11" ht="30" x14ac:dyDescent="0.25">
      <c r="A122" s="262"/>
      <c r="B122" s="268"/>
      <c r="C122" s="8" t="s">
        <v>29</v>
      </c>
      <c r="D122" s="29"/>
      <c r="E122" s="29"/>
      <c r="F122" s="29"/>
      <c r="G122" s="29"/>
      <c r="H122" s="29"/>
      <c r="I122" s="29"/>
      <c r="J122" s="29"/>
      <c r="K122" s="29"/>
    </row>
    <row r="123" spans="1:11" x14ac:dyDescent="0.25">
      <c r="A123" s="261" t="s">
        <v>129</v>
      </c>
      <c r="B123" s="237" t="s">
        <v>291</v>
      </c>
      <c r="C123" s="19" t="s">
        <v>35</v>
      </c>
      <c r="D123" s="29">
        <f>D124+D125+D126+D127</f>
        <v>360.2</v>
      </c>
      <c r="E123" s="29">
        <f t="shared" ref="E123:K123" si="31">E124+E125+E126+E127</f>
        <v>330.97</v>
      </c>
      <c r="F123" s="29">
        <f t="shared" si="31"/>
        <v>380</v>
      </c>
      <c r="G123" s="29">
        <f t="shared" si="31"/>
        <v>384.7</v>
      </c>
      <c r="H123" s="29">
        <f t="shared" si="31"/>
        <v>395.3</v>
      </c>
      <c r="I123" s="29">
        <f t="shared" si="31"/>
        <v>281</v>
      </c>
      <c r="J123" s="29">
        <f t="shared" si="31"/>
        <v>282.5</v>
      </c>
      <c r="K123" s="29">
        <f t="shared" si="31"/>
        <v>283.5</v>
      </c>
    </row>
    <row r="124" spans="1:11" ht="30" x14ac:dyDescent="0.25">
      <c r="A124" s="262"/>
      <c r="B124" s="238"/>
      <c r="C124" s="19" t="s">
        <v>36</v>
      </c>
      <c r="D124" s="29">
        <v>226.5</v>
      </c>
      <c r="E124" s="29">
        <v>247.6</v>
      </c>
      <c r="F124" s="29">
        <v>283.2</v>
      </c>
      <c r="G124" s="29">
        <v>296.2</v>
      </c>
      <c r="H124" s="29">
        <v>306.8</v>
      </c>
      <c r="I124" s="29">
        <v>226.5</v>
      </c>
      <c r="J124" s="29">
        <v>226.5</v>
      </c>
      <c r="K124" s="29">
        <v>226.5</v>
      </c>
    </row>
    <row r="125" spans="1:11" x14ac:dyDescent="0.25">
      <c r="A125" s="262"/>
      <c r="B125" s="238"/>
      <c r="C125" s="19" t="s">
        <v>27</v>
      </c>
      <c r="D125" s="29"/>
      <c r="E125" s="29"/>
      <c r="F125" s="29"/>
      <c r="G125" s="29"/>
      <c r="H125" s="29"/>
      <c r="I125" s="29"/>
      <c r="J125" s="29"/>
      <c r="K125" s="29"/>
    </row>
    <row r="126" spans="1:11" ht="30" x14ac:dyDescent="0.25">
      <c r="A126" s="262"/>
      <c r="B126" s="238"/>
      <c r="C126" s="19" t="s">
        <v>183</v>
      </c>
      <c r="D126" s="29">
        <v>133.69999999999999</v>
      </c>
      <c r="E126" s="29">
        <v>83.37</v>
      </c>
      <c r="F126" s="29">
        <v>96.8</v>
      </c>
      <c r="G126" s="29">
        <v>88.5</v>
      </c>
      <c r="H126" s="29">
        <v>88.5</v>
      </c>
      <c r="I126" s="29">
        <v>54.5</v>
      </c>
      <c r="J126" s="29">
        <v>56</v>
      </c>
      <c r="K126" s="29">
        <v>57</v>
      </c>
    </row>
    <row r="127" spans="1:11" ht="53.25" customHeight="1" x14ac:dyDescent="0.25">
      <c r="A127" s="262"/>
      <c r="B127" s="239"/>
      <c r="C127" s="19" t="s">
        <v>29</v>
      </c>
      <c r="D127" s="29"/>
      <c r="E127" s="29"/>
      <c r="F127" s="29"/>
      <c r="G127" s="29"/>
      <c r="H127" s="29"/>
      <c r="I127" s="29"/>
      <c r="J127" s="29"/>
      <c r="K127" s="29"/>
    </row>
    <row r="128" spans="1:11" ht="29.25" x14ac:dyDescent="0.25">
      <c r="A128" s="278" t="s">
        <v>86</v>
      </c>
      <c r="B128" s="265" t="s">
        <v>292</v>
      </c>
      <c r="C128" s="101" t="s">
        <v>35</v>
      </c>
      <c r="D128" s="103">
        <f>D129+D130+D131+D132</f>
        <v>33.6</v>
      </c>
      <c r="E128" s="103">
        <f t="shared" ref="E128:K128" si="32">E129+E130+E131+E132</f>
        <v>55.92</v>
      </c>
      <c r="F128" s="103">
        <f t="shared" si="32"/>
        <v>71</v>
      </c>
      <c r="G128" s="103">
        <f t="shared" si="32"/>
        <v>8</v>
      </c>
      <c r="H128" s="103">
        <f t="shared" si="32"/>
        <v>8</v>
      </c>
      <c r="I128" s="103">
        <f t="shared" si="32"/>
        <v>7</v>
      </c>
      <c r="J128" s="103">
        <f t="shared" si="32"/>
        <v>8</v>
      </c>
      <c r="K128" s="103">
        <f t="shared" si="32"/>
        <v>9</v>
      </c>
    </row>
    <row r="129" spans="1:11" ht="29.25" x14ac:dyDescent="0.25">
      <c r="A129" s="279"/>
      <c r="B129" s="265"/>
      <c r="C129" s="101" t="s">
        <v>36</v>
      </c>
      <c r="D129" s="103">
        <f>D134+D139+D144+D149</f>
        <v>0</v>
      </c>
      <c r="E129" s="103">
        <f t="shared" ref="E129:K129" si="33">E134+E139+E144+E149</f>
        <v>0</v>
      </c>
      <c r="F129" s="103">
        <f t="shared" si="33"/>
        <v>0</v>
      </c>
      <c r="G129" s="103">
        <f t="shared" si="33"/>
        <v>0</v>
      </c>
      <c r="H129" s="103">
        <f t="shared" si="33"/>
        <v>0</v>
      </c>
      <c r="I129" s="103">
        <f t="shared" si="33"/>
        <v>0</v>
      </c>
      <c r="J129" s="103">
        <f t="shared" si="33"/>
        <v>0</v>
      </c>
      <c r="K129" s="103">
        <f t="shared" si="33"/>
        <v>0</v>
      </c>
    </row>
    <row r="130" spans="1:11" ht="29.25" x14ac:dyDescent="0.25">
      <c r="A130" s="279"/>
      <c r="B130" s="265"/>
      <c r="C130" s="101" t="s">
        <v>27</v>
      </c>
      <c r="D130" s="103">
        <f>D135+D140+D145+D150</f>
        <v>0</v>
      </c>
      <c r="E130" s="103">
        <f t="shared" ref="E130:K130" si="34">E135+E140+E145+E150</f>
        <v>6.66</v>
      </c>
      <c r="F130" s="103">
        <f t="shared" si="34"/>
        <v>0</v>
      </c>
      <c r="G130" s="103">
        <f t="shared" si="34"/>
        <v>0</v>
      </c>
      <c r="H130" s="103">
        <f t="shared" si="34"/>
        <v>0</v>
      </c>
      <c r="I130" s="103">
        <f t="shared" si="34"/>
        <v>0</v>
      </c>
      <c r="J130" s="103">
        <f t="shared" si="34"/>
        <v>0</v>
      </c>
      <c r="K130" s="103">
        <f t="shared" si="34"/>
        <v>0</v>
      </c>
    </row>
    <row r="131" spans="1:11" ht="43.5" x14ac:dyDescent="0.25">
      <c r="A131" s="279"/>
      <c r="B131" s="265"/>
      <c r="C131" s="101" t="s">
        <v>183</v>
      </c>
      <c r="D131" s="103">
        <f>D136+D141+D146+D151</f>
        <v>33.6</v>
      </c>
      <c r="E131" s="103">
        <f t="shared" ref="E131:K131" si="35">E136+E141+E146+E151</f>
        <v>49.26</v>
      </c>
      <c r="F131" s="103">
        <f t="shared" si="35"/>
        <v>71</v>
      </c>
      <c r="G131" s="103">
        <f t="shared" si="35"/>
        <v>8</v>
      </c>
      <c r="H131" s="103">
        <f t="shared" si="35"/>
        <v>8</v>
      </c>
      <c r="I131" s="103">
        <f t="shared" si="35"/>
        <v>7</v>
      </c>
      <c r="J131" s="103">
        <f t="shared" si="35"/>
        <v>8</v>
      </c>
      <c r="K131" s="103">
        <f t="shared" si="35"/>
        <v>9</v>
      </c>
    </row>
    <row r="132" spans="1:11" ht="28.5" x14ac:dyDescent="0.25">
      <c r="A132" s="280"/>
      <c r="B132" s="266"/>
      <c r="C132" s="106" t="s">
        <v>29</v>
      </c>
      <c r="D132" s="103">
        <f>D137+D142+D147+D152</f>
        <v>0</v>
      </c>
      <c r="E132" s="103">
        <f t="shared" ref="E132:K132" si="36">E137+E142+E147+E152</f>
        <v>0</v>
      </c>
      <c r="F132" s="103">
        <f t="shared" si="36"/>
        <v>0</v>
      </c>
      <c r="G132" s="103">
        <f t="shared" si="36"/>
        <v>0</v>
      </c>
      <c r="H132" s="103">
        <f t="shared" si="36"/>
        <v>0</v>
      </c>
      <c r="I132" s="103">
        <f t="shared" si="36"/>
        <v>0</v>
      </c>
      <c r="J132" s="103">
        <f t="shared" si="36"/>
        <v>0</v>
      </c>
      <c r="K132" s="103">
        <f t="shared" si="36"/>
        <v>0</v>
      </c>
    </row>
    <row r="133" spans="1:11" x14ac:dyDescent="0.25">
      <c r="A133" s="261" t="s">
        <v>87</v>
      </c>
      <c r="B133" s="267" t="s">
        <v>134</v>
      </c>
      <c r="C133" s="8" t="s">
        <v>35</v>
      </c>
      <c r="D133" s="29">
        <f>D134+D135+D136+D137</f>
        <v>33.6</v>
      </c>
      <c r="E133" s="29">
        <f t="shared" ref="E133:K133" si="37">E134+E135+E136+E137</f>
        <v>16.850000000000001</v>
      </c>
      <c r="F133" s="29">
        <f t="shared" si="37"/>
        <v>30</v>
      </c>
      <c r="G133" s="29">
        <f t="shared" si="37"/>
        <v>5</v>
      </c>
      <c r="H133" s="29">
        <f t="shared" si="37"/>
        <v>5</v>
      </c>
      <c r="I133" s="29">
        <f t="shared" si="37"/>
        <v>6</v>
      </c>
      <c r="J133" s="29">
        <f t="shared" si="37"/>
        <v>7</v>
      </c>
      <c r="K133" s="29">
        <f t="shared" si="37"/>
        <v>8</v>
      </c>
    </row>
    <row r="134" spans="1:11" ht="30" x14ac:dyDescent="0.25">
      <c r="A134" s="262"/>
      <c r="B134" s="268"/>
      <c r="C134" s="8" t="s">
        <v>36</v>
      </c>
      <c r="D134" s="29"/>
      <c r="E134" s="29"/>
      <c r="F134" s="29"/>
      <c r="G134" s="29"/>
      <c r="H134" s="29"/>
      <c r="I134" s="29"/>
      <c r="J134" s="29"/>
      <c r="K134" s="29"/>
    </row>
    <row r="135" spans="1:11" x14ac:dyDescent="0.25">
      <c r="A135" s="262"/>
      <c r="B135" s="268"/>
      <c r="C135" s="8" t="s">
        <v>27</v>
      </c>
      <c r="D135" s="29"/>
      <c r="E135" s="29"/>
      <c r="F135" s="29"/>
      <c r="G135" s="29"/>
      <c r="H135" s="29"/>
      <c r="I135" s="29"/>
      <c r="J135" s="29"/>
      <c r="K135" s="29"/>
    </row>
    <row r="136" spans="1:11" ht="30" x14ac:dyDescent="0.25">
      <c r="A136" s="262"/>
      <c r="B136" s="268"/>
      <c r="C136" s="8" t="s">
        <v>183</v>
      </c>
      <c r="D136" s="29">
        <v>33.6</v>
      </c>
      <c r="E136" s="29">
        <v>16.850000000000001</v>
      </c>
      <c r="F136" s="29">
        <v>30</v>
      </c>
      <c r="G136" s="29">
        <v>5</v>
      </c>
      <c r="H136" s="29">
        <v>5</v>
      </c>
      <c r="I136" s="29">
        <v>6</v>
      </c>
      <c r="J136" s="29">
        <v>7</v>
      </c>
      <c r="K136" s="29">
        <v>8</v>
      </c>
    </row>
    <row r="137" spans="1:11" ht="30" x14ac:dyDescent="0.25">
      <c r="A137" s="263"/>
      <c r="B137" s="269"/>
      <c r="C137" s="8" t="s">
        <v>29</v>
      </c>
      <c r="D137" s="29"/>
      <c r="E137" s="29"/>
      <c r="F137" s="29"/>
      <c r="G137" s="29"/>
      <c r="H137" s="29"/>
      <c r="I137" s="29"/>
      <c r="J137" s="29"/>
      <c r="K137" s="29"/>
    </row>
    <row r="138" spans="1:11" x14ac:dyDescent="0.25">
      <c r="A138" s="261" t="s">
        <v>88</v>
      </c>
      <c r="B138" s="267" t="s">
        <v>135</v>
      </c>
      <c r="C138" s="8" t="s">
        <v>35</v>
      </c>
      <c r="D138" s="29">
        <f>D139+D140+D141+D142</f>
        <v>0</v>
      </c>
      <c r="E138" s="29">
        <f t="shared" ref="E138:K138" si="38">E139+E140+E141+E142</f>
        <v>39.069999999999993</v>
      </c>
      <c r="F138" s="29">
        <f t="shared" si="38"/>
        <v>40</v>
      </c>
      <c r="G138" s="29">
        <f t="shared" si="38"/>
        <v>2</v>
      </c>
      <c r="H138" s="29">
        <f t="shared" si="38"/>
        <v>2</v>
      </c>
      <c r="I138" s="29">
        <f t="shared" si="38"/>
        <v>1</v>
      </c>
      <c r="J138" s="29">
        <f t="shared" si="38"/>
        <v>1</v>
      </c>
      <c r="K138" s="29">
        <f t="shared" si="38"/>
        <v>1</v>
      </c>
    </row>
    <row r="139" spans="1:11" ht="30" x14ac:dyDescent="0.25">
      <c r="A139" s="262"/>
      <c r="B139" s="268"/>
      <c r="C139" s="8" t="s">
        <v>36</v>
      </c>
      <c r="D139" s="29"/>
      <c r="E139" s="29"/>
      <c r="F139" s="29"/>
      <c r="G139" s="29"/>
      <c r="H139" s="29"/>
      <c r="I139" s="29"/>
      <c r="J139" s="29"/>
      <c r="K139" s="29"/>
    </row>
    <row r="140" spans="1:11" x14ac:dyDescent="0.25">
      <c r="A140" s="262"/>
      <c r="B140" s="268"/>
      <c r="C140" s="8" t="s">
        <v>27</v>
      </c>
      <c r="D140" s="29"/>
      <c r="E140" s="29">
        <v>6.66</v>
      </c>
      <c r="F140" s="29"/>
      <c r="G140" s="29"/>
      <c r="H140" s="29"/>
      <c r="I140" s="29"/>
      <c r="J140" s="29"/>
      <c r="K140" s="29"/>
    </row>
    <row r="141" spans="1:11" ht="30" x14ac:dyDescent="0.25">
      <c r="A141" s="262"/>
      <c r="B141" s="268"/>
      <c r="C141" s="8" t="s">
        <v>183</v>
      </c>
      <c r="D141" s="29">
        <v>0</v>
      </c>
      <c r="E141" s="29">
        <v>32.409999999999997</v>
      </c>
      <c r="F141" s="29">
        <v>40</v>
      </c>
      <c r="G141" s="29">
        <v>2</v>
      </c>
      <c r="H141" s="29">
        <v>2</v>
      </c>
      <c r="I141" s="29">
        <v>1</v>
      </c>
      <c r="J141" s="29">
        <v>1</v>
      </c>
      <c r="K141" s="29">
        <v>1</v>
      </c>
    </row>
    <row r="142" spans="1:11" ht="30" x14ac:dyDescent="0.25">
      <c r="A142" s="263"/>
      <c r="B142" s="269"/>
      <c r="C142" s="8" t="s">
        <v>29</v>
      </c>
      <c r="D142" s="29"/>
      <c r="E142" s="29"/>
      <c r="F142" s="29"/>
      <c r="G142" s="29"/>
      <c r="H142" s="29"/>
      <c r="I142" s="29"/>
      <c r="J142" s="29"/>
      <c r="K142" s="29"/>
    </row>
    <row r="143" spans="1:11" x14ac:dyDescent="0.25">
      <c r="A143" s="261" t="s">
        <v>89</v>
      </c>
      <c r="B143" s="267" t="s">
        <v>136</v>
      </c>
      <c r="C143" s="8" t="s">
        <v>35</v>
      </c>
      <c r="D143" s="29">
        <f>D144+D145+D146+D147</f>
        <v>0</v>
      </c>
      <c r="E143" s="29">
        <f t="shared" ref="E143:K143" si="39">E144+E145+E146+E147</f>
        <v>0</v>
      </c>
      <c r="F143" s="29">
        <f t="shared" si="39"/>
        <v>1</v>
      </c>
      <c r="G143" s="29">
        <f t="shared" si="39"/>
        <v>1</v>
      </c>
      <c r="H143" s="29">
        <f t="shared" si="39"/>
        <v>1</v>
      </c>
      <c r="I143" s="29">
        <f t="shared" si="39"/>
        <v>0</v>
      </c>
      <c r="J143" s="29">
        <f t="shared" si="39"/>
        <v>0</v>
      </c>
      <c r="K143" s="29">
        <f t="shared" si="39"/>
        <v>0</v>
      </c>
    </row>
    <row r="144" spans="1:11" ht="30" x14ac:dyDescent="0.25">
      <c r="A144" s="262"/>
      <c r="B144" s="268"/>
      <c r="C144" s="8" t="s">
        <v>36</v>
      </c>
      <c r="D144" s="29"/>
      <c r="E144" s="29"/>
      <c r="F144" s="29"/>
      <c r="G144" s="29"/>
      <c r="H144" s="29"/>
      <c r="I144" s="29"/>
      <c r="J144" s="29"/>
      <c r="K144" s="29"/>
    </row>
    <row r="145" spans="1:11" x14ac:dyDescent="0.25">
      <c r="A145" s="262"/>
      <c r="B145" s="268"/>
      <c r="C145" s="8" t="s">
        <v>27</v>
      </c>
      <c r="D145" s="29"/>
      <c r="E145" s="29"/>
      <c r="F145" s="29"/>
      <c r="G145" s="29"/>
      <c r="H145" s="29"/>
      <c r="I145" s="29"/>
      <c r="J145" s="29"/>
      <c r="K145" s="29"/>
    </row>
    <row r="146" spans="1:11" ht="30" x14ac:dyDescent="0.25">
      <c r="A146" s="262"/>
      <c r="B146" s="268"/>
      <c r="C146" s="8" t="s">
        <v>183</v>
      </c>
      <c r="D146" s="29">
        <v>0</v>
      </c>
      <c r="E146" s="29">
        <v>0</v>
      </c>
      <c r="F146" s="29">
        <v>1</v>
      </c>
      <c r="G146" s="29">
        <v>1</v>
      </c>
      <c r="H146" s="29">
        <v>1</v>
      </c>
      <c r="I146" s="29">
        <v>0</v>
      </c>
      <c r="J146" s="29">
        <v>0</v>
      </c>
      <c r="K146" s="29">
        <v>0</v>
      </c>
    </row>
    <row r="147" spans="1:11" ht="30" customHeight="1" x14ac:dyDescent="0.25">
      <c r="A147" s="263"/>
      <c r="B147" s="269"/>
      <c r="C147" s="8" t="s">
        <v>29</v>
      </c>
      <c r="D147" s="29"/>
      <c r="E147" s="29"/>
      <c r="F147" s="29"/>
      <c r="G147" s="29"/>
      <c r="H147" s="29"/>
      <c r="I147" s="29"/>
      <c r="J147" s="29"/>
      <c r="K147" s="29"/>
    </row>
    <row r="148" spans="1:11" x14ac:dyDescent="0.25">
      <c r="A148" s="261" t="s">
        <v>90</v>
      </c>
      <c r="B148" s="267" t="s">
        <v>137</v>
      </c>
      <c r="C148" s="8" t="s">
        <v>35</v>
      </c>
      <c r="D148" s="29">
        <f>D149+D150+D151+D152</f>
        <v>0</v>
      </c>
      <c r="E148" s="29">
        <f t="shared" ref="E148:K148" si="40">E149+E150+E151+E152</f>
        <v>0</v>
      </c>
      <c r="F148" s="29">
        <f t="shared" si="40"/>
        <v>0</v>
      </c>
      <c r="G148" s="29">
        <f t="shared" si="40"/>
        <v>0</v>
      </c>
      <c r="H148" s="29">
        <f t="shared" si="40"/>
        <v>0</v>
      </c>
      <c r="I148" s="29">
        <f t="shared" si="40"/>
        <v>0</v>
      </c>
      <c r="J148" s="29">
        <f t="shared" si="40"/>
        <v>0</v>
      </c>
      <c r="K148" s="29">
        <f t="shared" si="40"/>
        <v>0</v>
      </c>
    </row>
    <row r="149" spans="1:11" ht="30" x14ac:dyDescent="0.25">
      <c r="A149" s="262"/>
      <c r="B149" s="268"/>
      <c r="C149" s="8" t="s">
        <v>36</v>
      </c>
      <c r="D149" s="29"/>
      <c r="E149" s="29"/>
      <c r="F149" s="29"/>
      <c r="G149" s="29"/>
      <c r="H149" s="29"/>
      <c r="I149" s="29"/>
      <c r="J149" s="29"/>
      <c r="K149" s="29"/>
    </row>
    <row r="150" spans="1:11" x14ac:dyDescent="0.25">
      <c r="A150" s="262"/>
      <c r="B150" s="268"/>
      <c r="C150" s="8" t="s">
        <v>27</v>
      </c>
      <c r="D150" s="29"/>
      <c r="E150" s="29"/>
      <c r="F150" s="29"/>
      <c r="G150" s="29"/>
      <c r="H150" s="29"/>
      <c r="I150" s="29"/>
      <c r="J150" s="29"/>
      <c r="K150" s="29"/>
    </row>
    <row r="151" spans="1:11" ht="30" x14ac:dyDescent="0.25">
      <c r="A151" s="262"/>
      <c r="B151" s="268"/>
      <c r="C151" s="8" t="s">
        <v>183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</row>
    <row r="152" spans="1:11" ht="30" x14ac:dyDescent="0.25">
      <c r="A152" s="263"/>
      <c r="B152" s="269"/>
      <c r="C152" s="8" t="s">
        <v>29</v>
      </c>
      <c r="D152" s="29"/>
      <c r="E152" s="29"/>
      <c r="F152" s="29"/>
      <c r="G152" s="29"/>
      <c r="H152" s="29"/>
      <c r="I152" s="29"/>
      <c r="J152" s="29"/>
      <c r="K152" s="29"/>
    </row>
    <row r="153" spans="1:11" ht="29.25" x14ac:dyDescent="0.25">
      <c r="A153" s="264" t="s">
        <v>138</v>
      </c>
      <c r="B153" s="264" t="s">
        <v>293</v>
      </c>
      <c r="C153" s="101" t="s">
        <v>35</v>
      </c>
      <c r="D153" s="103">
        <f>D154+D155+D156+D157</f>
        <v>0</v>
      </c>
      <c r="E153" s="103">
        <f t="shared" ref="E153:K153" si="41">E154+E155+E156+E157</f>
        <v>0</v>
      </c>
      <c r="F153" s="103">
        <f t="shared" si="41"/>
        <v>12</v>
      </c>
      <c r="G153" s="103">
        <f t="shared" si="41"/>
        <v>13</v>
      </c>
      <c r="H153" s="103">
        <f t="shared" si="41"/>
        <v>14</v>
      </c>
      <c r="I153" s="103">
        <f t="shared" si="41"/>
        <v>28</v>
      </c>
      <c r="J153" s="103">
        <f t="shared" si="41"/>
        <v>30</v>
      </c>
      <c r="K153" s="103">
        <f t="shared" si="41"/>
        <v>32</v>
      </c>
    </row>
    <row r="154" spans="1:11" ht="35.25" customHeight="1" x14ac:dyDescent="0.25">
      <c r="A154" s="265"/>
      <c r="B154" s="265"/>
      <c r="C154" s="101" t="s">
        <v>36</v>
      </c>
      <c r="D154" s="103">
        <f>D159+D164+D169</f>
        <v>0</v>
      </c>
      <c r="E154" s="103">
        <f t="shared" ref="E154:K154" si="42">E159+E164+E169</f>
        <v>0</v>
      </c>
      <c r="F154" s="103">
        <f t="shared" si="42"/>
        <v>0</v>
      </c>
      <c r="G154" s="103">
        <f t="shared" si="42"/>
        <v>0</v>
      </c>
      <c r="H154" s="103">
        <f t="shared" si="42"/>
        <v>0</v>
      </c>
      <c r="I154" s="103">
        <f t="shared" si="42"/>
        <v>0</v>
      </c>
      <c r="J154" s="103">
        <f t="shared" si="42"/>
        <v>0</v>
      </c>
      <c r="K154" s="103">
        <f t="shared" si="42"/>
        <v>0</v>
      </c>
    </row>
    <row r="155" spans="1:11" ht="29.25" x14ac:dyDescent="0.25">
      <c r="A155" s="265"/>
      <c r="B155" s="265"/>
      <c r="C155" s="101" t="s">
        <v>27</v>
      </c>
      <c r="D155" s="103">
        <f>D160+D165+D170</f>
        <v>0</v>
      </c>
      <c r="E155" s="103">
        <f t="shared" ref="E155:K155" si="43">E160+E165+E170</f>
        <v>0</v>
      </c>
      <c r="F155" s="103">
        <f t="shared" si="43"/>
        <v>0</v>
      </c>
      <c r="G155" s="103">
        <f t="shared" si="43"/>
        <v>0</v>
      </c>
      <c r="H155" s="103">
        <f t="shared" si="43"/>
        <v>0</v>
      </c>
      <c r="I155" s="103">
        <f t="shared" si="43"/>
        <v>0</v>
      </c>
      <c r="J155" s="103">
        <f t="shared" si="43"/>
        <v>0</v>
      </c>
      <c r="K155" s="103">
        <f t="shared" si="43"/>
        <v>0</v>
      </c>
    </row>
    <row r="156" spans="1:11" ht="43.5" customHeight="1" x14ac:dyDescent="0.25">
      <c r="A156" s="265"/>
      <c r="B156" s="265"/>
      <c r="C156" s="101" t="s">
        <v>183</v>
      </c>
      <c r="D156" s="103">
        <f>D161+D166+D171</f>
        <v>0</v>
      </c>
      <c r="E156" s="103">
        <f t="shared" ref="E156:K156" si="44">E161+E166+E171</f>
        <v>0</v>
      </c>
      <c r="F156" s="103">
        <f t="shared" si="44"/>
        <v>12</v>
      </c>
      <c r="G156" s="103">
        <f t="shared" si="44"/>
        <v>13</v>
      </c>
      <c r="H156" s="103">
        <f t="shared" si="44"/>
        <v>14</v>
      </c>
      <c r="I156" s="103">
        <f t="shared" si="44"/>
        <v>28</v>
      </c>
      <c r="J156" s="103">
        <f t="shared" si="44"/>
        <v>30</v>
      </c>
      <c r="K156" s="103">
        <f t="shared" si="44"/>
        <v>32</v>
      </c>
    </row>
    <row r="157" spans="1:11" ht="29.25" x14ac:dyDescent="0.25">
      <c r="A157" s="266"/>
      <c r="B157" s="266"/>
      <c r="C157" s="101" t="s">
        <v>29</v>
      </c>
      <c r="D157" s="103">
        <f>D162+D167+D172</f>
        <v>0</v>
      </c>
      <c r="E157" s="103">
        <f t="shared" ref="E157:K157" si="45">E162+E167+E172</f>
        <v>0</v>
      </c>
      <c r="F157" s="103">
        <f t="shared" si="45"/>
        <v>0</v>
      </c>
      <c r="G157" s="103">
        <f t="shared" si="45"/>
        <v>0</v>
      </c>
      <c r="H157" s="103">
        <f t="shared" si="45"/>
        <v>0</v>
      </c>
      <c r="I157" s="103">
        <f t="shared" si="45"/>
        <v>0</v>
      </c>
      <c r="J157" s="103">
        <f t="shared" si="45"/>
        <v>0</v>
      </c>
      <c r="K157" s="103">
        <f t="shared" si="45"/>
        <v>0</v>
      </c>
    </row>
    <row r="158" spans="1:11" x14ac:dyDescent="0.25">
      <c r="A158" s="261" t="s">
        <v>139</v>
      </c>
      <c r="B158" s="267" t="s">
        <v>140</v>
      </c>
      <c r="C158" s="8" t="s">
        <v>35</v>
      </c>
      <c r="D158" s="29">
        <f>D159+D160+D161+D162</f>
        <v>0</v>
      </c>
      <c r="E158" s="29">
        <f t="shared" ref="E158:K158" si="46">E159+E160+E161+E162</f>
        <v>0</v>
      </c>
      <c r="F158" s="29">
        <f t="shared" si="46"/>
        <v>12</v>
      </c>
      <c r="G158" s="29">
        <f t="shared" si="46"/>
        <v>13</v>
      </c>
      <c r="H158" s="29">
        <f t="shared" si="46"/>
        <v>14</v>
      </c>
      <c r="I158" s="29">
        <f t="shared" si="46"/>
        <v>28</v>
      </c>
      <c r="J158" s="29">
        <f t="shared" si="46"/>
        <v>30</v>
      </c>
      <c r="K158" s="29">
        <f t="shared" si="46"/>
        <v>32</v>
      </c>
    </row>
    <row r="159" spans="1:11" ht="49.5" customHeight="1" x14ac:dyDescent="0.25">
      <c r="A159" s="262"/>
      <c r="B159" s="268"/>
      <c r="C159" s="8" t="s">
        <v>36</v>
      </c>
      <c r="D159" s="29"/>
      <c r="E159" s="29"/>
      <c r="F159" s="29"/>
      <c r="G159" s="29"/>
      <c r="H159" s="29"/>
      <c r="I159" s="29"/>
      <c r="J159" s="29"/>
      <c r="K159" s="29"/>
    </row>
    <row r="160" spans="1:11" x14ac:dyDescent="0.25">
      <c r="A160" s="262"/>
      <c r="B160" s="268"/>
      <c r="C160" s="8" t="s">
        <v>27</v>
      </c>
      <c r="D160" s="29"/>
      <c r="E160" s="29"/>
      <c r="F160" s="29"/>
      <c r="G160" s="29"/>
      <c r="H160" s="29"/>
      <c r="I160" s="29"/>
      <c r="J160" s="29"/>
      <c r="K160" s="29"/>
    </row>
    <row r="161" spans="1:11" ht="30" x14ac:dyDescent="0.25">
      <c r="A161" s="262"/>
      <c r="B161" s="268"/>
      <c r="C161" s="8" t="s">
        <v>183</v>
      </c>
      <c r="D161" s="29">
        <v>0</v>
      </c>
      <c r="E161" s="29">
        <v>0</v>
      </c>
      <c r="F161" s="29">
        <v>12</v>
      </c>
      <c r="G161" s="29">
        <v>13</v>
      </c>
      <c r="H161" s="29">
        <v>14</v>
      </c>
      <c r="I161" s="29">
        <v>28</v>
      </c>
      <c r="J161" s="29">
        <v>30</v>
      </c>
      <c r="K161" s="29">
        <v>32</v>
      </c>
    </row>
    <row r="162" spans="1:11" ht="33.75" customHeight="1" x14ac:dyDescent="0.25">
      <c r="A162" s="263"/>
      <c r="B162" s="269"/>
      <c r="C162" s="8" t="s">
        <v>29</v>
      </c>
      <c r="D162" s="29"/>
      <c r="E162" s="29"/>
      <c r="F162" s="29"/>
      <c r="G162" s="29"/>
      <c r="H162" s="29"/>
      <c r="I162" s="29"/>
      <c r="J162" s="29"/>
      <c r="K162" s="29"/>
    </row>
    <row r="163" spans="1:11" x14ac:dyDescent="0.25">
      <c r="A163" s="261" t="s">
        <v>141</v>
      </c>
      <c r="B163" s="267" t="s">
        <v>142</v>
      </c>
      <c r="C163" s="8" t="s">
        <v>35</v>
      </c>
      <c r="D163" s="29">
        <f>D164+D165+D166+D167</f>
        <v>0</v>
      </c>
      <c r="E163" s="29">
        <f t="shared" ref="E163:K163" si="47">E164+E165+E166+E167</f>
        <v>0</v>
      </c>
      <c r="F163" s="29">
        <f t="shared" si="47"/>
        <v>0</v>
      </c>
      <c r="G163" s="29">
        <f t="shared" si="47"/>
        <v>0</v>
      </c>
      <c r="H163" s="29">
        <f t="shared" si="47"/>
        <v>0</v>
      </c>
      <c r="I163" s="29">
        <f t="shared" si="47"/>
        <v>0</v>
      </c>
      <c r="J163" s="29">
        <f t="shared" si="47"/>
        <v>0</v>
      </c>
      <c r="K163" s="29">
        <f t="shared" si="47"/>
        <v>0</v>
      </c>
    </row>
    <row r="164" spans="1:11" ht="30" x14ac:dyDescent="0.25">
      <c r="A164" s="262"/>
      <c r="B164" s="268"/>
      <c r="C164" s="8" t="s">
        <v>36</v>
      </c>
      <c r="D164" s="29"/>
      <c r="E164" s="29"/>
      <c r="F164" s="29"/>
      <c r="G164" s="29"/>
      <c r="H164" s="29"/>
      <c r="I164" s="29"/>
      <c r="J164" s="29"/>
      <c r="K164" s="29"/>
    </row>
    <row r="165" spans="1:11" x14ac:dyDescent="0.25">
      <c r="A165" s="262"/>
      <c r="B165" s="268"/>
      <c r="C165" s="8" t="s">
        <v>27</v>
      </c>
      <c r="D165" s="29"/>
      <c r="E165" s="29"/>
      <c r="F165" s="29"/>
      <c r="G165" s="29"/>
      <c r="H165" s="29"/>
      <c r="I165" s="29"/>
      <c r="J165" s="29"/>
      <c r="K165" s="29"/>
    </row>
    <row r="166" spans="1:11" ht="30" x14ac:dyDescent="0.25">
      <c r="A166" s="262"/>
      <c r="B166" s="268"/>
      <c r="C166" s="8" t="s">
        <v>183</v>
      </c>
      <c r="D166" s="29">
        <v>0</v>
      </c>
      <c r="E166" s="29">
        <v>0</v>
      </c>
      <c r="F166" s="29">
        <v>0</v>
      </c>
      <c r="G166" s="29">
        <v>0</v>
      </c>
      <c r="H166" s="29">
        <v>0</v>
      </c>
      <c r="I166" s="29">
        <v>0</v>
      </c>
      <c r="J166" s="29">
        <v>0</v>
      </c>
      <c r="K166" s="29">
        <v>0</v>
      </c>
    </row>
    <row r="167" spans="1:11" ht="30" x14ac:dyDescent="0.25">
      <c r="A167" s="263"/>
      <c r="B167" s="269"/>
      <c r="C167" s="8" t="s">
        <v>29</v>
      </c>
      <c r="D167" s="29"/>
      <c r="E167" s="29"/>
      <c r="F167" s="29"/>
      <c r="G167" s="29"/>
      <c r="H167" s="29"/>
      <c r="I167" s="29"/>
      <c r="J167" s="29"/>
      <c r="K167" s="29"/>
    </row>
    <row r="168" spans="1:11" x14ac:dyDescent="0.25">
      <c r="A168" s="261" t="s">
        <v>143</v>
      </c>
      <c r="B168" s="267" t="s">
        <v>144</v>
      </c>
      <c r="C168" s="8" t="s">
        <v>35</v>
      </c>
      <c r="D168" s="29">
        <f>D169+D170+D171+D172</f>
        <v>0</v>
      </c>
      <c r="E168" s="29">
        <f t="shared" ref="E168:K168" si="48">E169+E170+E171+E172</f>
        <v>0</v>
      </c>
      <c r="F168" s="29">
        <f t="shared" si="48"/>
        <v>0</v>
      </c>
      <c r="G168" s="29">
        <f t="shared" si="48"/>
        <v>0</v>
      </c>
      <c r="H168" s="29">
        <f t="shared" si="48"/>
        <v>0</v>
      </c>
      <c r="I168" s="29">
        <f t="shared" si="48"/>
        <v>0</v>
      </c>
      <c r="J168" s="29">
        <f t="shared" si="48"/>
        <v>0</v>
      </c>
      <c r="K168" s="29">
        <f t="shared" si="48"/>
        <v>0</v>
      </c>
    </row>
    <row r="169" spans="1:11" ht="30" x14ac:dyDescent="0.25">
      <c r="A169" s="262"/>
      <c r="B169" s="268"/>
      <c r="C169" s="8" t="s">
        <v>36</v>
      </c>
      <c r="D169" s="29"/>
      <c r="E169" s="29"/>
      <c r="F169" s="29"/>
      <c r="G169" s="29"/>
      <c r="H169" s="29"/>
      <c r="I169" s="29"/>
      <c r="J169" s="29"/>
      <c r="K169" s="29"/>
    </row>
    <row r="170" spans="1:11" x14ac:dyDescent="0.25">
      <c r="A170" s="262"/>
      <c r="B170" s="268"/>
      <c r="C170" s="8" t="s">
        <v>27</v>
      </c>
      <c r="D170" s="29"/>
      <c r="E170" s="29"/>
      <c r="F170" s="29"/>
      <c r="G170" s="29"/>
      <c r="H170" s="29"/>
      <c r="I170" s="29"/>
      <c r="J170" s="29"/>
      <c r="K170" s="29"/>
    </row>
    <row r="171" spans="1:11" ht="30" x14ac:dyDescent="0.25">
      <c r="A171" s="262"/>
      <c r="B171" s="268"/>
      <c r="C171" s="8" t="s">
        <v>183</v>
      </c>
      <c r="D171" s="29">
        <v>0</v>
      </c>
      <c r="E171" s="29">
        <v>0</v>
      </c>
      <c r="F171" s="29">
        <v>0</v>
      </c>
      <c r="G171" s="29">
        <v>0</v>
      </c>
      <c r="H171" s="29">
        <v>0</v>
      </c>
      <c r="I171" s="29">
        <v>0</v>
      </c>
      <c r="J171" s="29">
        <v>0</v>
      </c>
      <c r="K171" s="29">
        <v>0</v>
      </c>
    </row>
    <row r="172" spans="1:11" ht="30" x14ac:dyDescent="0.25">
      <c r="A172" s="263"/>
      <c r="B172" s="269"/>
      <c r="C172" s="8" t="s">
        <v>29</v>
      </c>
      <c r="D172" s="29"/>
      <c r="E172" s="29"/>
      <c r="F172" s="29"/>
      <c r="G172" s="29"/>
      <c r="H172" s="29"/>
      <c r="I172" s="29"/>
      <c r="J172" s="29"/>
      <c r="K172" s="29"/>
    </row>
    <row r="173" spans="1:11" x14ac:dyDescent="0.25">
      <c r="A173" s="23"/>
      <c r="B173" s="20"/>
      <c r="C173" s="21"/>
      <c r="D173" s="21"/>
      <c r="E173" s="21"/>
      <c r="F173" s="21"/>
      <c r="G173" s="21"/>
      <c r="H173" s="21"/>
      <c r="I173" s="21"/>
      <c r="J173" s="22"/>
      <c r="K173" s="22"/>
    </row>
    <row r="174" spans="1:11" x14ac:dyDescent="0.25">
      <c r="A174" s="28"/>
      <c r="B174" s="24"/>
      <c r="C174" s="26"/>
      <c r="D174" s="26"/>
      <c r="E174" s="26"/>
      <c r="F174" s="26"/>
      <c r="G174" s="26"/>
      <c r="H174" s="26"/>
      <c r="I174" s="26"/>
      <c r="J174" s="27"/>
      <c r="K174" s="27"/>
    </row>
    <row r="175" spans="1:11" hidden="1" x14ac:dyDescent="0.25">
      <c r="A175" s="277" t="s">
        <v>103</v>
      </c>
      <c r="B175" s="277"/>
      <c r="C175" s="25"/>
      <c r="D175" s="26"/>
      <c r="E175" s="26"/>
      <c r="F175" s="26"/>
      <c r="G175" s="26"/>
      <c r="H175" s="26"/>
      <c r="I175" s="26"/>
      <c r="J175" s="27"/>
      <c r="K175" s="27"/>
    </row>
    <row r="176" spans="1:11" ht="35.25" hidden="1" customHeight="1" x14ac:dyDescent="0.25">
      <c r="A176" s="277"/>
      <c r="B176" s="277"/>
      <c r="J176" s="230" t="s">
        <v>102</v>
      </c>
      <c r="K176" s="230"/>
    </row>
  </sheetData>
  <mergeCells count="74">
    <mergeCell ref="A10:A11"/>
    <mergeCell ref="B10:B11"/>
    <mergeCell ref="A36:A40"/>
    <mergeCell ref="A41:A45"/>
    <mergeCell ref="A13:A17"/>
    <mergeCell ref="B13:B17"/>
    <mergeCell ref="A19:A23"/>
    <mergeCell ref="B30:B34"/>
    <mergeCell ref="B46:B50"/>
    <mergeCell ref="B51:B55"/>
    <mergeCell ref="B19:B23"/>
    <mergeCell ref="B81:B85"/>
    <mergeCell ref="B61:B65"/>
    <mergeCell ref="B76:B80"/>
    <mergeCell ref="A123:A127"/>
    <mergeCell ref="B123:B127"/>
    <mergeCell ref="A128:A132"/>
    <mergeCell ref="A76:A80"/>
    <mergeCell ref="B24:B28"/>
    <mergeCell ref="A81:A85"/>
    <mergeCell ref="A24:A28"/>
    <mergeCell ref="A30:A34"/>
    <mergeCell ref="A46:A50"/>
    <mergeCell ref="A51:A55"/>
    <mergeCell ref="A61:A65"/>
    <mergeCell ref="A56:A60"/>
    <mergeCell ref="B56:B60"/>
    <mergeCell ref="A71:A75"/>
    <mergeCell ref="B71:B75"/>
    <mergeCell ref="A66:A70"/>
    <mergeCell ref="A175:B176"/>
    <mergeCell ref="J176:K176"/>
    <mergeCell ref="A138:A142"/>
    <mergeCell ref="B138:B142"/>
    <mergeCell ref="A168:A172"/>
    <mergeCell ref="B168:B172"/>
    <mergeCell ref="A143:A147"/>
    <mergeCell ref="B143:B147"/>
    <mergeCell ref="A148:A152"/>
    <mergeCell ref="B148:B152"/>
    <mergeCell ref="A163:A167"/>
    <mergeCell ref="B163:B167"/>
    <mergeCell ref="A113:A117"/>
    <mergeCell ref="B113:B117"/>
    <mergeCell ref="A118:A122"/>
    <mergeCell ref="B118:B122"/>
    <mergeCell ref="G1:K4"/>
    <mergeCell ref="B66:B70"/>
    <mergeCell ref="A5:K5"/>
    <mergeCell ref="A6:K6"/>
    <mergeCell ref="A7:K7"/>
    <mergeCell ref="A8:K8"/>
    <mergeCell ref="A9:K9"/>
    <mergeCell ref="C10:C11"/>
    <mergeCell ref="D10:K10"/>
    <mergeCell ref="B86:B90"/>
    <mergeCell ref="B41:B45"/>
    <mergeCell ref="B36:B40"/>
    <mergeCell ref="A86:A90"/>
    <mergeCell ref="A92:A96"/>
    <mergeCell ref="A153:A157"/>
    <mergeCell ref="B153:B157"/>
    <mergeCell ref="A158:A162"/>
    <mergeCell ref="B158:B162"/>
    <mergeCell ref="A133:A137"/>
    <mergeCell ref="B133:B137"/>
    <mergeCell ref="B92:B96"/>
    <mergeCell ref="B108:B112"/>
    <mergeCell ref="A108:A112"/>
    <mergeCell ref="A97:A101"/>
    <mergeCell ref="B97:B101"/>
    <mergeCell ref="A103:A107"/>
    <mergeCell ref="B103:B107"/>
    <mergeCell ref="B128:B132"/>
  </mergeCells>
  <pageMargins left="0.51181102362204722" right="0.51181102362204722" top="0.74803149606299213" bottom="0.74803149606299213" header="0.31496062992125984" footer="0.31496062992125984"/>
  <pageSetup paperSize="9" scale="66" fitToHeight="0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8"/>
  <sheetViews>
    <sheetView view="pageBreakPreview" zoomScale="75" zoomScaleSheetLayoutView="75" workbookViewId="0"/>
  </sheetViews>
  <sheetFormatPr defaultRowHeight="15.75" x14ac:dyDescent="0.25"/>
  <cols>
    <col min="1" max="1" width="22.42578125" style="5" customWidth="1"/>
    <col min="2" max="2" width="17.5703125" style="5" customWidth="1"/>
    <col min="3" max="3" width="16.42578125" style="5" customWidth="1"/>
    <col min="4" max="4" width="16.28515625" style="5" customWidth="1"/>
    <col min="5" max="5" width="11.7109375" style="5" customWidth="1"/>
    <col min="6" max="6" width="10.7109375" style="5" customWidth="1"/>
    <col min="7" max="7" width="8.5703125" style="5" customWidth="1"/>
    <col min="8" max="8" width="9.7109375" style="5" customWidth="1"/>
    <col min="9" max="9" width="10.7109375" style="5" customWidth="1"/>
    <col min="10" max="10" width="8.5703125" style="5" customWidth="1"/>
    <col min="11" max="16384" width="9.140625" style="5"/>
  </cols>
  <sheetData>
    <row r="1" spans="1:10" ht="43.5" customHeight="1" x14ac:dyDescent="0.25">
      <c r="G1" s="229" t="s">
        <v>300</v>
      </c>
      <c r="H1" s="230"/>
      <c r="I1" s="230"/>
      <c r="J1" s="230"/>
    </row>
    <row r="2" spans="1:10" x14ac:dyDescent="0.25">
      <c r="G2" s="230"/>
      <c r="H2" s="230"/>
      <c r="I2" s="230"/>
      <c r="J2" s="230"/>
    </row>
    <row r="3" spans="1:10" x14ac:dyDescent="0.25">
      <c r="G3" s="230"/>
      <c r="H3" s="230"/>
      <c r="I3" s="230"/>
      <c r="J3" s="230"/>
    </row>
    <row r="4" spans="1:10" ht="42" customHeight="1" x14ac:dyDescent="0.25">
      <c r="G4" s="230"/>
      <c r="H4" s="230"/>
      <c r="I4" s="230"/>
      <c r="J4" s="230"/>
    </row>
    <row r="5" spans="1:10" ht="15.75" customHeight="1" x14ac:dyDescent="0.25">
      <c r="A5" s="255"/>
      <c r="B5" s="255"/>
      <c r="C5" s="255"/>
      <c r="D5" s="255"/>
      <c r="E5" s="255"/>
      <c r="F5" s="255"/>
      <c r="G5" s="255"/>
      <c r="H5" s="255"/>
      <c r="I5" s="255"/>
      <c r="J5" s="255"/>
    </row>
    <row r="6" spans="1:10" ht="17.25" customHeight="1" x14ac:dyDescent="0.25">
      <c r="A6" s="256" t="s">
        <v>301</v>
      </c>
      <c r="B6" s="256"/>
      <c r="C6" s="256"/>
      <c r="D6" s="256"/>
      <c r="E6" s="256"/>
      <c r="F6" s="256"/>
      <c r="G6" s="256"/>
      <c r="H6" s="256"/>
      <c r="I6" s="256"/>
      <c r="J6" s="256"/>
    </row>
    <row r="7" spans="1:10" ht="16.5" x14ac:dyDescent="0.25">
      <c r="A7" s="257" t="s">
        <v>274</v>
      </c>
      <c r="B7" s="257"/>
      <c r="C7" s="257"/>
      <c r="D7" s="257"/>
      <c r="E7" s="257"/>
      <c r="F7" s="257"/>
      <c r="G7" s="257"/>
      <c r="H7" s="257"/>
      <c r="I7" s="257"/>
      <c r="J7" s="257"/>
    </row>
    <row r="8" spans="1:10" ht="15.75" customHeight="1" x14ac:dyDescent="0.25">
      <c r="A8" s="310" t="s">
        <v>346</v>
      </c>
      <c r="B8" s="311"/>
      <c r="C8" s="311"/>
      <c r="D8" s="311"/>
      <c r="E8" s="311"/>
      <c r="F8" s="311"/>
      <c r="G8" s="311"/>
      <c r="H8" s="311"/>
      <c r="I8" s="311"/>
      <c r="J8" s="312"/>
    </row>
    <row r="9" spans="1:10" s="4" customFormat="1" ht="30" customHeight="1" x14ac:dyDescent="0.25">
      <c r="A9" s="313" t="s">
        <v>23</v>
      </c>
      <c r="B9" s="313" t="s">
        <v>39</v>
      </c>
      <c r="C9" s="276" t="s">
        <v>40</v>
      </c>
      <c r="D9" s="276" t="s">
        <v>44</v>
      </c>
      <c r="E9" s="276" t="s">
        <v>45</v>
      </c>
      <c r="F9" s="307" t="s">
        <v>41</v>
      </c>
      <c r="G9" s="308"/>
      <c r="H9" s="308"/>
      <c r="I9" s="308"/>
      <c r="J9" s="309"/>
    </row>
    <row r="10" spans="1:10" s="4" customFormat="1" ht="190.5" customHeight="1" x14ac:dyDescent="0.25">
      <c r="A10" s="313"/>
      <c r="B10" s="313"/>
      <c r="C10" s="276"/>
      <c r="D10" s="276"/>
      <c r="E10" s="276"/>
      <c r="F10" s="55" t="s">
        <v>24</v>
      </c>
      <c r="G10" s="55" t="s">
        <v>26</v>
      </c>
      <c r="H10" s="55" t="s">
        <v>27</v>
      </c>
      <c r="I10" s="55" t="s">
        <v>42</v>
      </c>
      <c r="J10" s="53" t="s">
        <v>46</v>
      </c>
    </row>
    <row r="11" spans="1:10" s="15" customFormat="1" x14ac:dyDescent="0.25">
      <c r="A11" s="55">
        <v>1</v>
      </c>
      <c r="B11" s="55">
        <v>2</v>
      </c>
      <c r="C11" s="55">
        <v>3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55">
        <v>9</v>
      </c>
      <c r="J11" s="14">
        <v>10</v>
      </c>
    </row>
    <row r="12" spans="1:10" ht="28.5" customHeight="1" x14ac:dyDescent="0.25">
      <c r="A12" s="295" t="s">
        <v>6</v>
      </c>
      <c r="B12" s="296" t="s">
        <v>274</v>
      </c>
      <c r="C12" s="298" t="s">
        <v>161</v>
      </c>
      <c r="D12" s="78" t="s">
        <v>24</v>
      </c>
      <c r="E12" s="79"/>
      <c r="F12" s="80">
        <f>G12+H12+I12+J12</f>
        <v>14043.81568</v>
      </c>
      <c r="G12" s="80">
        <f>G13+G14+G15+G16+G17+G18++G19+G20+G21+G22+G23+G24+G25+G26</f>
        <v>926.68091000000004</v>
      </c>
      <c r="H12" s="80">
        <f>H13+H14+H15+H16+H17+H18++H19+H20+H21+H22+H23+H24+H25+H26</f>
        <v>1013.1328099999999</v>
      </c>
      <c r="I12" s="80">
        <f>I13+I14+I15+I16+I17+I18++I19+I20+I21+I22+I23+I24+I25+I26</f>
        <v>11916.39804</v>
      </c>
      <c r="J12" s="80">
        <f>J13+J14+J16+J17+J18+J21+J22+J23+J24+J25+J26</f>
        <v>187.60391999999999</v>
      </c>
    </row>
    <row r="13" spans="1:10" ht="17.25" customHeight="1" x14ac:dyDescent="0.25">
      <c r="A13" s="295"/>
      <c r="B13" s="297"/>
      <c r="C13" s="299"/>
      <c r="D13" s="292" t="s">
        <v>302</v>
      </c>
      <c r="E13" s="81" t="s">
        <v>127</v>
      </c>
      <c r="F13" s="82">
        <f>G13+H13+I13+J13</f>
        <v>880.3</v>
      </c>
      <c r="G13" s="82">
        <f>G79</f>
        <v>0</v>
      </c>
      <c r="H13" s="82">
        <f>H79</f>
        <v>0</v>
      </c>
      <c r="I13" s="82">
        <f>I79</f>
        <v>880.3</v>
      </c>
      <c r="J13" s="82">
        <f>J79</f>
        <v>0</v>
      </c>
    </row>
    <row r="14" spans="1:10" ht="18.75" customHeight="1" x14ac:dyDescent="0.25">
      <c r="A14" s="295"/>
      <c r="B14" s="297"/>
      <c r="C14" s="299"/>
      <c r="D14" s="293"/>
      <c r="E14" s="81" t="s">
        <v>128</v>
      </c>
      <c r="F14" s="180">
        <f>G14+H14+I14+J14</f>
        <v>2374.6999999999998</v>
      </c>
      <c r="G14" s="82">
        <f>G81</f>
        <v>0</v>
      </c>
      <c r="H14" s="82">
        <f>H81</f>
        <v>0</v>
      </c>
      <c r="I14" s="82">
        <f>I80+I117</f>
        <v>2374.6999999999998</v>
      </c>
      <c r="J14" s="82">
        <f>J81</f>
        <v>0</v>
      </c>
    </row>
    <row r="15" spans="1:10" ht="18.75" customHeight="1" x14ac:dyDescent="0.25">
      <c r="A15" s="295"/>
      <c r="B15" s="297"/>
      <c r="C15" s="299"/>
      <c r="D15" s="293"/>
      <c r="E15" s="83" t="s">
        <v>334</v>
      </c>
      <c r="F15" s="82">
        <f t="shared" ref="F15" si="0">G15+H15+I15+J15</f>
        <v>0</v>
      </c>
      <c r="G15" s="82">
        <f>G81</f>
        <v>0</v>
      </c>
      <c r="H15" s="82">
        <f t="shared" ref="H15:J16" si="1">H81</f>
        <v>0</v>
      </c>
      <c r="I15" s="82">
        <f>I81</f>
        <v>0</v>
      </c>
      <c r="J15" s="82">
        <f t="shared" si="1"/>
        <v>0</v>
      </c>
    </row>
    <row r="16" spans="1:10" ht="18.75" customHeight="1" x14ac:dyDescent="0.25">
      <c r="A16" s="295"/>
      <c r="B16" s="297"/>
      <c r="C16" s="299"/>
      <c r="D16" s="293"/>
      <c r="E16" s="83" t="s">
        <v>99</v>
      </c>
      <c r="F16" s="82">
        <f t="shared" ref="F16:F26" si="2">G16+H16+I16+J16</f>
        <v>2137.9805800000004</v>
      </c>
      <c r="G16" s="82">
        <f>G82</f>
        <v>0</v>
      </c>
      <c r="H16" s="82">
        <f t="shared" si="1"/>
        <v>1000</v>
      </c>
      <c r="I16" s="82">
        <f>I82</f>
        <v>1137.9805800000001</v>
      </c>
      <c r="J16" s="82">
        <f t="shared" si="1"/>
        <v>0</v>
      </c>
    </row>
    <row r="17" spans="1:10" ht="20.25" customHeight="1" x14ac:dyDescent="0.25">
      <c r="A17" s="295"/>
      <c r="B17" s="297"/>
      <c r="C17" s="299"/>
      <c r="D17" s="293"/>
      <c r="E17" s="81" t="s">
        <v>130</v>
      </c>
      <c r="F17" s="82">
        <f t="shared" si="2"/>
        <v>283.2</v>
      </c>
      <c r="G17" s="82">
        <f>G83</f>
        <v>283.2</v>
      </c>
      <c r="H17" s="82">
        <f t="shared" ref="H17:J17" si="3">H83</f>
        <v>0</v>
      </c>
      <c r="I17" s="82">
        <f t="shared" si="3"/>
        <v>0</v>
      </c>
      <c r="J17" s="82">
        <f t="shared" si="3"/>
        <v>0</v>
      </c>
    </row>
    <row r="18" spans="1:10" ht="20.25" customHeight="1" x14ac:dyDescent="0.25">
      <c r="A18" s="295"/>
      <c r="B18" s="297"/>
      <c r="C18" s="299"/>
      <c r="D18" s="293"/>
      <c r="E18" s="81" t="s">
        <v>131</v>
      </c>
      <c r="F18" s="82">
        <f t="shared" si="2"/>
        <v>71</v>
      </c>
      <c r="G18" s="82">
        <f>G102</f>
        <v>0</v>
      </c>
      <c r="H18" s="82">
        <f t="shared" ref="H18:J18" si="4">H102</f>
        <v>0</v>
      </c>
      <c r="I18" s="82">
        <f t="shared" si="4"/>
        <v>71</v>
      </c>
      <c r="J18" s="82">
        <f t="shared" si="4"/>
        <v>0</v>
      </c>
    </row>
    <row r="19" spans="1:10" ht="20.25" customHeight="1" x14ac:dyDescent="0.25">
      <c r="A19" s="295"/>
      <c r="B19" s="297"/>
      <c r="C19" s="299"/>
      <c r="D19" s="293"/>
      <c r="E19" s="81" t="s">
        <v>120</v>
      </c>
      <c r="F19" s="82">
        <f t="shared" ref="F19" si="5">G19+H19+I19+J19</f>
        <v>1217</v>
      </c>
      <c r="G19" s="82">
        <f>G28</f>
        <v>0</v>
      </c>
      <c r="H19" s="82">
        <f>H28</f>
        <v>0</v>
      </c>
      <c r="I19" s="82">
        <f>I29</f>
        <v>1217</v>
      </c>
      <c r="J19" s="82">
        <f>J28</f>
        <v>0</v>
      </c>
    </row>
    <row r="20" spans="1:10" ht="20.25" customHeight="1" x14ac:dyDescent="0.25">
      <c r="A20" s="295"/>
      <c r="B20" s="297"/>
      <c r="C20" s="299"/>
      <c r="D20" s="293"/>
      <c r="E20" s="81" t="s">
        <v>345</v>
      </c>
      <c r="F20" s="82">
        <f>G20+H20+I20+J20</f>
        <v>1</v>
      </c>
      <c r="G20" s="82">
        <f>G29</f>
        <v>0</v>
      </c>
      <c r="H20" s="82">
        <f>H29</f>
        <v>0</v>
      </c>
      <c r="I20" s="82">
        <f>I30</f>
        <v>1</v>
      </c>
      <c r="J20" s="82">
        <f>J29</f>
        <v>0</v>
      </c>
    </row>
    <row r="21" spans="1:10" ht="20.25" customHeight="1" x14ac:dyDescent="0.25">
      <c r="A21" s="295"/>
      <c r="B21" s="297"/>
      <c r="C21" s="299"/>
      <c r="D21" s="293"/>
      <c r="E21" s="81" t="s">
        <v>344</v>
      </c>
      <c r="F21" s="82">
        <f>G21+H21+I21+J21</f>
        <v>0</v>
      </c>
      <c r="G21" s="82">
        <f>G29</f>
        <v>0</v>
      </c>
      <c r="H21" s="82">
        <f>H51</f>
        <v>0</v>
      </c>
      <c r="I21" s="82">
        <f>I51</f>
        <v>0</v>
      </c>
      <c r="J21" s="82">
        <f t="shared" ref="J21" si="6">J29</f>
        <v>0</v>
      </c>
    </row>
    <row r="22" spans="1:10" ht="20.25" customHeight="1" x14ac:dyDescent="0.25">
      <c r="A22" s="295"/>
      <c r="B22" s="297"/>
      <c r="C22" s="299"/>
      <c r="D22" s="293"/>
      <c r="E22" s="81" t="s">
        <v>107</v>
      </c>
      <c r="F22" s="180">
        <f>G22+H22+I22+J22</f>
        <v>3164.8350999999998</v>
      </c>
      <c r="G22" s="82">
        <f>G32+G118</f>
        <v>643.48090999999999</v>
      </c>
      <c r="H22" s="82">
        <f>H32+H118</f>
        <v>13.132809999999999</v>
      </c>
      <c r="I22" s="82">
        <f>I32+I118</f>
        <v>2320.6174599999999</v>
      </c>
      <c r="J22" s="82">
        <f>J32+J118</f>
        <v>187.60391999999999</v>
      </c>
    </row>
    <row r="23" spans="1:10" ht="20.25" customHeight="1" x14ac:dyDescent="0.25">
      <c r="A23" s="295"/>
      <c r="B23" s="297"/>
      <c r="C23" s="299"/>
      <c r="D23" s="293"/>
      <c r="E23" s="81" t="s">
        <v>101</v>
      </c>
      <c r="F23" s="82">
        <f t="shared" si="2"/>
        <v>95</v>
      </c>
      <c r="G23" s="82">
        <f>G84</f>
        <v>0</v>
      </c>
      <c r="H23" s="82">
        <f t="shared" ref="H23:J23" si="7">H84</f>
        <v>0</v>
      </c>
      <c r="I23" s="82">
        <f t="shared" si="7"/>
        <v>95</v>
      </c>
      <c r="J23" s="82">
        <f t="shared" si="7"/>
        <v>0</v>
      </c>
    </row>
    <row r="24" spans="1:10" ht="20.25" customHeight="1" x14ac:dyDescent="0.25">
      <c r="A24" s="295"/>
      <c r="B24" s="297"/>
      <c r="C24" s="299"/>
      <c r="D24" s="293"/>
      <c r="E24" s="81" t="s">
        <v>132</v>
      </c>
      <c r="F24" s="82">
        <f t="shared" si="2"/>
        <v>0.8</v>
      </c>
      <c r="G24" s="82">
        <f>G85</f>
        <v>0</v>
      </c>
      <c r="H24" s="82">
        <f t="shared" ref="H24:J24" si="8">H85</f>
        <v>0</v>
      </c>
      <c r="I24" s="82">
        <f t="shared" si="8"/>
        <v>0.8</v>
      </c>
      <c r="J24" s="82">
        <f t="shared" si="8"/>
        <v>0</v>
      </c>
    </row>
    <row r="25" spans="1:10" ht="20.25" customHeight="1" x14ac:dyDescent="0.25">
      <c r="A25" s="295"/>
      <c r="B25" s="297"/>
      <c r="C25" s="299"/>
      <c r="D25" s="293"/>
      <c r="E25" s="81" t="s">
        <v>133</v>
      </c>
      <c r="F25" s="82">
        <f t="shared" si="2"/>
        <v>1</v>
      </c>
      <c r="G25" s="82">
        <f>G86</f>
        <v>0</v>
      </c>
      <c r="H25" s="82">
        <f t="shared" ref="H25:J25" si="9">H86</f>
        <v>0</v>
      </c>
      <c r="I25" s="82">
        <f t="shared" si="9"/>
        <v>1</v>
      </c>
      <c r="J25" s="82">
        <f t="shared" si="9"/>
        <v>0</v>
      </c>
    </row>
    <row r="26" spans="1:10" x14ac:dyDescent="0.25">
      <c r="A26" s="295"/>
      <c r="B26" s="297"/>
      <c r="C26" s="300"/>
      <c r="D26" s="294"/>
      <c r="E26" s="81" t="s">
        <v>100</v>
      </c>
      <c r="F26" s="82">
        <f t="shared" si="2"/>
        <v>3817</v>
      </c>
      <c r="G26" s="82">
        <f>G67</f>
        <v>0</v>
      </c>
      <c r="H26" s="82">
        <f t="shared" ref="H26:J26" si="10">H67</f>
        <v>0</v>
      </c>
      <c r="I26" s="82">
        <f t="shared" si="10"/>
        <v>3817</v>
      </c>
      <c r="J26" s="82">
        <f t="shared" si="10"/>
        <v>0</v>
      </c>
    </row>
    <row r="27" spans="1:10" ht="43.5" x14ac:dyDescent="0.25">
      <c r="A27" s="305" t="s">
        <v>8</v>
      </c>
      <c r="B27" s="301" t="s">
        <v>303</v>
      </c>
      <c r="C27" s="303" t="s">
        <v>145</v>
      </c>
      <c r="D27" s="60" t="s">
        <v>43</v>
      </c>
      <c r="E27" s="60"/>
      <c r="F27" s="61">
        <f>F29+F32</f>
        <v>4371.8351000000002</v>
      </c>
      <c r="G27" s="61">
        <f t="shared" ref="G27:J27" si="11">G29+G32</f>
        <v>643.48090999999999</v>
      </c>
      <c r="H27" s="61">
        <f t="shared" si="11"/>
        <v>13.132809999999999</v>
      </c>
      <c r="I27" s="61">
        <f t="shared" si="11"/>
        <v>3527.6174599999999</v>
      </c>
      <c r="J27" s="61">
        <f t="shared" si="11"/>
        <v>187.60391999999999</v>
      </c>
    </row>
    <row r="28" spans="1:10" x14ac:dyDescent="0.25">
      <c r="A28" s="306"/>
      <c r="B28" s="302"/>
      <c r="C28" s="304"/>
      <c r="D28" s="301" t="s">
        <v>302</v>
      </c>
      <c r="E28" s="62" t="s">
        <v>24</v>
      </c>
      <c r="F28" s="64"/>
      <c r="G28" s="62"/>
      <c r="H28" s="62"/>
      <c r="I28" s="64"/>
      <c r="J28" s="63"/>
    </row>
    <row r="29" spans="1:10" x14ac:dyDescent="0.25">
      <c r="A29" s="306"/>
      <c r="B29" s="302"/>
      <c r="C29" s="304"/>
      <c r="D29" s="302"/>
      <c r="E29" s="65" t="s">
        <v>120</v>
      </c>
      <c r="F29" s="66">
        <f>G29+H29+I29+J29</f>
        <v>1217</v>
      </c>
      <c r="G29" s="61">
        <f>G55</f>
        <v>0</v>
      </c>
      <c r="H29" s="61">
        <f>H53</f>
        <v>0</v>
      </c>
      <c r="I29" s="66">
        <f>I53</f>
        <v>1217</v>
      </c>
      <c r="J29" s="87">
        <f>J53</f>
        <v>0</v>
      </c>
    </row>
    <row r="30" spans="1:10" x14ac:dyDescent="0.25">
      <c r="A30" s="306"/>
      <c r="B30" s="302"/>
      <c r="C30" s="304"/>
      <c r="D30" s="302"/>
      <c r="E30" s="65" t="s">
        <v>345</v>
      </c>
      <c r="F30" s="66">
        <f>G30+H30+I30+J30</f>
        <v>1</v>
      </c>
      <c r="G30" s="61">
        <f>G45</f>
        <v>0</v>
      </c>
      <c r="H30" s="61">
        <f>H54</f>
        <v>0</v>
      </c>
      <c r="I30" s="66">
        <f>I50</f>
        <v>1</v>
      </c>
      <c r="J30" s="87">
        <f>J54</f>
        <v>0</v>
      </c>
    </row>
    <row r="31" spans="1:10" x14ac:dyDescent="0.25">
      <c r="A31" s="306"/>
      <c r="B31" s="302"/>
      <c r="C31" s="304"/>
      <c r="D31" s="302"/>
      <c r="E31" s="65" t="s">
        <v>344</v>
      </c>
      <c r="F31" s="66">
        <f>G31+H31+I31+J31</f>
        <v>0</v>
      </c>
      <c r="G31" s="61">
        <f>G46</f>
        <v>0</v>
      </c>
      <c r="H31" s="61">
        <f>H51</f>
        <v>0</v>
      </c>
      <c r="I31" s="66">
        <f>I51</f>
        <v>0</v>
      </c>
      <c r="J31" s="87">
        <f>J55</f>
        <v>0</v>
      </c>
    </row>
    <row r="32" spans="1:10" ht="24.75" customHeight="1" x14ac:dyDescent="0.25">
      <c r="A32" s="306"/>
      <c r="B32" s="302"/>
      <c r="C32" s="304"/>
      <c r="D32" s="302"/>
      <c r="E32" s="65" t="s">
        <v>107</v>
      </c>
      <c r="F32" s="67">
        <f>G32+H32+I32+J32</f>
        <v>3154.8350999999998</v>
      </c>
      <c r="G32" s="67">
        <f t="shared" ref="G32:H32" si="12">G35+G38+G41+G44+G47+G52+G58+G61+G64</f>
        <v>643.48090999999999</v>
      </c>
      <c r="H32" s="67">
        <f t="shared" si="12"/>
        <v>13.132809999999999</v>
      </c>
      <c r="I32" s="67">
        <f>I35+I38+I41+I44+I47+I52+I58+I61+I64</f>
        <v>2310.6174599999999</v>
      </c>
      <c r="J32" s="67">
        <f>J35+J38+J41+J44+J47+J52+J58+J61+J64</f>
        <v>187.60391999999999</v>
      </c>
    </row>
    <row r="33" spans="1:10" ht="48.75" customHeight="1" x14ac:dyDescent="0.25">
      <c r="A33" s="38" t="s">
        <v>52</v>
      </c>
      <c r="B33" s="286" t="s">
        <v>106</v>
      </c>
      <c r="C33" s="289" t="s">
        <v>266</v>
      </c>
      <c r="D33" s="56" t="s">
        <v>43</v>
      </c>
      <c r="E33" s="9"/>
      <c r="F33" s="36">
        <f>F35</f>
        <v>774</v>
      </c>
      <c r="G33" s="36">
        <f t="shared" ref="G33:J33" si="13">G35</f>
        <v>0</v>
      </c>
      <c r="H33" s="36">
        <f t="shared" si="13"/>
        <v>0</v>
      </c>
      <c r="I33" s="36">
        <f t="shared" si="13"/>
        <v>774</v>
      </c>
      <c r="J33" s="36">
        <f t="shared" si="13"/>
        <v>0</v>
      </c>
    </row>
    <row r="34" spans="1:10" x14ac:dyDescent="0.25">
      <c r="A34" s="37"/>
      <c r="B34" s="287"/>
      <c r="C34" s="290"/>
      <c r="D34" s="286" t="s">
        <v>302</v>
      </c>
      <c r="E34" s="9" t="s">
        <v>24</v>
      </c>
      <c r="F34" s="36"/>
      <c r="G34" s="9"/>
      <c r="H34" s="9"/>
      <c r="I34" s="40"/>
      <c r="J34" s="13"/>
    </row>
    <row r="35" spans="1:10" ht="45" customHeight="1" x14ac:dyDescent="0.25">
      <c r="A35" s="37"/>
      <c r="B35" s="288"/>
      <c r="C35" s="291"/>
      <c r="D35" s="288"/>
      <c r="E35" s="35" t="s">
        <v>107</v>
      </c>
      <c r="F35" s="39">
        <f>G35+H35+I35+J35</f>
        <v>774</v>
      </c>
      <c r="G35" s="39">
        <v>0</v>
      </c>
      <c r="H35" s="39">
        <v>0</v>
      </c>
      <c r="I35" s="39">
        <v>774</v>
      </c>
      <c r="J35" s="39">
        <v>0</v>
      </c>
    </row>
    <row r="36" spans="1:10" ht="45" customHeight="1" x14ac:dyDescent="0.25">
      <c r="A36" s="314" t="s">
        <v>108</v>
      </c>
      <c r="B36" s="286" t="s">
        <v>109</v>
      </c>
      <c r="C36" s="289" t="s">
        <v>146</v>
      </c>
      <c r="D36" s="56" t="s">
        <v>43</v>
      </c>
      <c r="E36" s="9"/>
      <c r="F36" s="36">
        <f>F38</f>
        <v>1</v>
      </c>
      <c r="G36" s="36">
        <f t="shared" ref="G36:J36" si="14">G38</f>
        <v>0</v>
      </c>
      <c r="H36" s="36">
        <f t="shared" si="14"/>
        <v>0</v>
      </c>
      <c r="I36" s="36">
        <f t="shared" si="14"/>
        <v>1</v>
      </c>
      <c r="J36" s="36">
        <f t="shared" si="14"/>
        <v>0</v>
      </c>
    </row>
    <row r="37" spans="1:10" x14ac:dyDescent="0.25">
      <c r="A37" s="315"/>
      <c r="B37" s="287"/>
      <c r="C37" s="290"/>
      <c r="D37" s="286" t="s">
        <v>302</v>
      </c>
      <c r="E37" s="9" t="s">
        <v>24</v>
      </c>
      <c r="F37" s="36"/>
      <c r="G37" s="36"/>
      <c r="H37" s="36"/>
      <c r="I37" s="36"/>
      <c r="J37" s="36"/>
    </row>
    <row r="38" spans="1:10" ht="43.5" customHeight="1" x14ac:dyDescent="0.25">
      <c r="A38" s="316"/>
      <c r="B38" s="287"/>
      <c r="C38" s="290"/>
      <c r="D38" s="288"/>
      <c r="E38" s="35" t="s">
        <v>107</v>
      </c>
      <c r="F38" s="39">
        <f>G38+H38+I38+J38</f>
        <v>1</v>
      </c>
      <c r="G38" s="39">
        <v>0</v>
      </c>
      <c r="H38" s="39">
        <v>0</v>
      </c>
      <c r="I38" s="39">
        <v>1</v>
      </c>
      <c r="J38" s="39">
        <v>0</v>
      </c>
    </row>
    <row r="39" spans="1:10" ht="53.25" customHeight="1" x14ac:dyDescent="0.25">
      <c r="A39" s="314" t="s">
        <v>110</v>
      </c>
      <c r="B39" s="267" t="s">
        <v>111</v>
      </c>
      <c r="C39" s="320" t="s">
        <v>162</v>
      </c>
      <c r="D39" s="17" t="s">
        <v>43</v>
      </c>
      <c r="E39" s="9"/>
      <c r="F39" s="39">
        <f>F41</f>
        <v>80</v>
      </c>
      <c r="G39" s="39">
        <f t="shared" ref="G39:J39" si="15">G41</f>
        <v>0</v>
      </c>
      <c r="H39" s="39">
        <f t="shared" si="15"/>
        <v>0</v>
      </c>
      <c r="I39" s="39">
        <f t="shared" si="15"/>
        <v>80</v>
      </c>
      <c r="J39" s="39">
        <f t="shared" si="15"/>
        <v>0</v>
      </c>
    </row>
    <row r="40" spans="1:10" ht="21.75" customHeight="1" x14ac:dyDescent="0.25">
      <c r="A40" s="315"/>
      <c r="B40" s="268"/>
      <c r="C40" s="321"/>
      <c r="D40" s="286" t="s">
        <v>302</v>
      </c>
      <c r="E40" s="54" t="s">
        <v>24</v>
      </c>
      <c r="F40" s="39"/>
      <c r="G40" s="39"/>
      <c r="H40" s="39"/>
      <c r="I40" s="39"/>
      <c r="J40" s="39"/>
    </row>
    <row r="41" spans="1:10" ht="167.25" customHeight="1" x14ac:dyDescent="0.25">
      <c r="A41" s="316"/>
      <c r="B41" s="268"/>
      <c r="C41" s="321"/>
      <c r="D41" s="288"/>
      <c r="E41" s="35" t="s">
        <v>107</v>
      </c>
      <c r="F41" s="39">
        <f>G41+H41+I41+J41</f>
        <v>80</v>
      </c>
      <c r="G41" s="39">
        <v>0</v>
      </c>
      <c r="H41" s="39">
        <v>0</v>
      </c>
      <c r="I41" s="39">
        <v>80</v>
      </c>
      <c r="J41" s="39">
        <v>0</v>
      </c>
    </row>
    <row r="42" spans="1:10" ht="45" x14ac:dyDescent="0.25">
      <c r="A42" s="314" t="s">
        <v>112</v>
      </c>
      <c r="B42" s="237" t="s">
        <v>113</v>
      </c>
      <c r="C42" s="320" t="s">
        <v>147</v>
      </c>
      <c r="D42" s="17" t="s">
        <v>43</v>
      </c>
      <c r="E42" s="56"/>
      <c r="F42" s="39">
        <f>F44</f>
        <v>10</v>
      </c>
      <c r="G42" s="39">
        <f t="shared" ref="G42:J42" si="16">G44</f>
        <v>0</v>
      </c>
      <c r="H42" s="39">
        <f t="shared" si="16"/>
        <v>0</v>
      </c>
      <c r="I42" s="39">
        <f t="shared" si="16"/>
        <v>10</v>
      </c>
      <c r="J42" s="39">
        <f t="shared" si="16"/>
        <v>0</v>
      </c>
    </row>
    <row r="43" spans="1:10" ht="15.75" customHeight="1" x14ac:dyDescent="0.25">
      <c r="A43" s="315"/>
      <c r="B43" s="238"/>
      <c r="C43" s="321"/>
      <c r="D43" s="286" t="s">
        <v>302</v>
      </c>
      <c r="E43" s="54" t="s">
        <v>24</v>
      </c>
      <c r="F43" s="39"/>
      <c r="G43" s="39"/>
      <c r="H43" s="39"/>
      <c r="I43" s="39"/>
      <c r="J43" s="39"/>
    </row>
    <row r="44" spans="1:10" ht="114" customHeight="1" x14ac:dyDescent="0.25">
      <c r="A44" s="316"/>
      <c r="B44" s="238"/>
      <c r="C44" s="321"/>
      <c r="D44" s="288"/>
      <c r="E44" s="35" t="s">
        <v>107</v>
      </c>
      <c r="F44" s="39">
        <f>G44+H44+I44+J44</f>
        <v>10</v>
      </c>
      <c r="G44" s="39">
        <v>0</v>
      </c>
      <c r="H44" s="39">
        <v>0</v>
      </c>
      <c r="I44" s="39">
        <v>10</v>
      </c>
      <c r="J44" s="39">
        <v>0</v>
      </c>
    </row>
    <row r="45" spans="1:10" ht="45" customHeight="1" x14ac:dyDescent="0.25">
      <c r="A45" s="314" t="s">
        <v>114</v>
      </c>
      <c r="B45" s="237" t="s">
        <v>119</v>
      </c>
      <c r="C45" s="289" t="s">
        <v>150</v>
      </c>
      <c r="D45" s="17" t="s">
        <v>43</v>
      </c>
      <c r="E45" s="56"/>
      <c r="F45" s="39">
        <f>F47</f>
        <v>1</v>
      </c>
      <c r="G45" s="39">
        <f>G47</f>
        <v>0</v>
      </c>
      <c r="H45" s="39">
        <f>H47</f>
        <v>0</v>
      </c>
      <c r="I45" s="39">
        <f>I47</f>
        <v>1</v>
      </c>
      <c r="J45" s="39">
        <f>J47</f>
        <v>0</v>
      </c>
    </row>
    <row r="46" spans="1:10" ht="23.25" customHeight="1" x14ac:dyDescent="0.25">
      <c r="A46" s="315"/>
      <c r="B46" s="238"/>
      <c r="C46" s="290"/>
      <c r="D46" s="286" t="s">
        <v>302</v>
      </c>
      <c r="E46" s="54" t="s">
        <v>24</v>
      </c>
      <c r="F46" s="39"/>
      <c r="G46" s="39"/>
      <c r="H46" s="39"/>
      <c r="I46" s="39"/>
      <c r="J46" s="39"/>
    </row>
    <row r="47" spans="1:10" ht="54" customHeight="1" x14ac:dyDescent="0.25">
      <c r="A47" s="316"/>
      <c r="B47" s="239"/>
      <c r="C47" s="291"/>
      <c r="D47" s="288"/>
      <c r="E47" s="88" t="s">
        <v>107</v>
      </c>
      <c r="F47" s="39">
        <f>G47+H47+I47+J47</f>
        <v>1</v>
      </c>
      <c r="G47" s="39">
        <v>0</v>
      </c>
      <c r="H47" s="39">
        <v>0</v>
      </c>
      <c r="I47" s="39">
        <v>1</v>
      </c>
      <c r="J47" s="39">
        <v>0</v>
      </c>
    </row>
    <row r="48" spans="1:10" ht="45" x14ac:dyDescent="0.25">
      <c r="A48" s="314" t="s">
        <v>116</v>
      </c>
      <c r="B48" s="237" t="s">
        <v>115</v>
      </c>
      <c r="C48" s="289" t="s">
        <v>148</v>
      </c>
      <c r="D48" s="17" t="s">
        <v>43</v>
      </c>
      <c r="E48" s="56"/>
      <c r="F48" s="39">
        <f>F50+F51+F52</f>
        <v>1973.8350999999998</v>
      </c>
      <c r="G48" s="39">
        <f t="shared" ref="G48:J48" si="17">G52</f>
        <v>643.48090999999999</v>
      </c>
      <c r="H48" s="39">
        <f t="shared" si="17"/>
        <v>13.132809999999999</v>
      </c>
      <c r="I48" s="39">
        <f>I50+I51+I52</f>
        <v>1129.6174599999999</v>
      </c>
      <c r="J48" s="39">
        <f t="shared" si="17"/>
        <v>187.60391999999999</v>
      </c>
    </row>
    <row r="49" spans="1:10" ht="15.75" customHeight="1" x14ac:dyDescent="0.25">
      <c r="A49" s="315"/>
      <c r="B49" s="238"/>
      <c r="C49" s="290"/>
      <c r="D49" s="286" t="s">
        <v>302</v>
      </c>
      <c r="E49" s="54" t="s">
        <v>24</v>
      </c>
      <c r="F49" s="39"/>
      <c r="G49" s="39"/>
      <c r="H49" s="39"/>
      <c r="I49" s="39"/>
      <c r="J49" s="39"/>
    </row>
    <row r="50" spans="1:10" ht="15.75" customHeight="1" x14ac:dyDescent="0.25">
      <c r="A50" s="315"/>
      <c r="B50" s="238"/>
      <c r="C50" s="290"/>
      <c r="D50" s="287"/>
      <c r="E50" s="35" t="s">
        <v>345</v>
      </c>
      <c r="F50" s="39">
        <f>G50+H50+I50+J50</f>
        <v>1</v>
      </c>
      <c r="G50" s="39">
        <v>0</v>
      </c>
      <c r="H50" s="39">
        <v>0</v>
      </c>
      <c r="I50" s="39">
        <v>1</v>
      </c>
      <c r="J50" s="39">
        <v>0</v>
      </c>
    </row>
    <row r="51" spans="1:10" ht="15.75" customHeight="1" x14ac:dyDescent="0.25">
      <c r="A51" s="315"/>
      <c r="B51" s="238"/>
      <c r="C51" s="290"/>
      <c r="D51" s="287"/>
      <c r="E51" s="35" t="s">
        <v>344</v>
      </c>
      <c r="F51" s="39">
        <f>G51+H51+I51+J51</f>
        <v>0</v>
      </c>
      <c r="G51" s="39">
        <v>0</v>
      </c>
      <c r="H51" s="39">
        <v>0</v>
      </c>
      <c r="I51" s="39">
        <v>0</v>
      </c>
      <c r="J51" s="39">
        <v>0</v>
      </c>
    </row>
    <row r="52" spans="1:10" ht="78.75" customHeight="1" x14ac:dyDescent="0.25">
      <c r="A52" s="316"/>
      <c r="B52" s="238"/>
      <c r="C52" s="290"/>
      <c r="D52" s="288"/>
      <c r="E52" s="35" t="s">
        <v>107</v>
      </c>
      <c r="F52" s="39">
        <f>G52+H52+I52+J52</f>
        <v>1972.8350999999998</v>
      </c>
      <c r="G52" s="39">
        <v>643.48090999999999</v>
      </c>
      <c r="H52" s="39">
        <v>13.132809999999999</v>
      </c>
      <c r="I52" s="39">
        <f>1034.8155+93.80196</f>
        <v>1128.6174599999999</v>
      </c>
      <c r="J52" s="39">
        <v>187.60391999999999</v>
      </c>
    </row>
    <row r="53" spans="1:10" ht="54" customHeight="1" x14ac:dyDescent="0.25">
      <c r="A53" s="314" t="s">
        <v>118</v>
      </c>
      <c r="B53" s="286" t="s">
        <v>117</v>
      </c>
      <c r="C53" s="289" t="s">
        <v>149</v>
      </c>
      <c r="D53" s="17" t="s">
        <v>43</v>
      </c>
      <c r="E53" s="56"/>
      <c r="F53" s="39">
        <f>F55</f>
        <v>1217</v>
      </c>
      <c r="G53" s="39">
        <f t="shared" ref="G53:J53" si="18">G55</f>
        <v>0</v>
      </c>
      <c r="H53" s="39">
        <f t="shared" si="18"/>
        <v>0</v>
      </c>
      <c r="I53" s="39">
        <f t="shared" si="18"/>
        <v>1217</v>
      </c>
      <c r="J53" s="39">
        <f t="shared" si="18"/>
        <v>0</v>
      </c>
    </row>
    <row r="54" spans="1:10" ht="26.25" customHeight="1" x14ac:dyDescent="0.25">
      <c r="A54" s="315"/>
      <c r="B54" s="287"/>
      <c r="C54" s="290"/>
      <c r="D54" s="286" t="s">
        <v>302</v>
      </c>
      <c r="E54" s="54" t="s">
        <v>24</v>
      </c>
      <c r="F54" s="39"/>
      <c r="G54" s="39"/>
      <c r="H54" s="39"/>
      <c r="I54" s="39"/>
      <c r="J54" s="39"/>
    </row>
    <row r="55" spans="1:10" ht="36" customHeight="1" x14ac:dyDescent="0.25">
      <c r="A55" s="316"/>
      <c r="B55" s="287"/>
      <c r="C55" s="290"/>
      <c r="D55" s="288"/>
      <c r="E55" s="35" t="s">
        <v>120</v>
      </c>
      <c r="F55" s="39">
        <f>G55+H55+I55+J55</f>
        <v>1217</v>
      </c>
      <c r="G55" s="39">
        <v>0</v>
      </c>
      <c r="H55" s="39">
        <v>0</v>
      </c>
      <c r="I55" s="39">
        <v>1217</v>
      </c>
      <c r="J55" s="39">
        <v>0</v>
      </c>
    </row>
    <row r="56" spans="1:10" ht="55.5" customHeight="1" x14ac:dyDescent="0.25">
      <c r="A56" s="314" t="s">
        <v>121</v>
      </c>
      <c r="B56" s="286" t="s">
        <v>122</v>
      </c>
      <c r="C56" s="289" t="s">
        <v>151</v>
      </c>
      <c r="D56" s="17" t="s">
        <v>43</v>
      </c>
      <c r="E56" s="56"/>
      <c r="F56" s="36">
        <f>F58</f>
        <v>40</v>
      </c>
      <c r="G56" s="36">
        <f t="shared" ref="G56:J56" si="19">G58</f>
        <v>0</v>
      </c>
      <c r="H56" s="36">
        <f t="shared" si="19"/>
        <v>0</v>
      </c>
      <c r="I56" s="36">
        <f t="shared" si="19"/>
        <v>40</v>
      </c>
      <c r="J56" s="36">
        <f t="shared" si="19"/>
        <v>0</v>
      </c>
    </row>
    <row r="57" spans="1:10" ht="15.75" customHeight="1" x14ac:dyDescent="0.25">
      <c r="A57" s="315"/>
      <c r="B57" s="287"/>
      <c r="C57" s="290"/>
      <c r="D57" s="286" t="s">
        <v>302</v>
      </c>
      <c r="E57" s="54" t="s">
        <v>24</v>
      </c>
      <c r="F57" s="36"/>
      <c r="G57" s="9"/>
      <c r="H57" s="9"/>
      <c r="I57" s="40"/>
      <c r="J57" s="13"/>
    </row>
    <row r="58" spans="1:10" ht="44.25" customHeight="1" x14ac:dyDescent="0.25">
      <c r="A58" s="315"/>
      <c r="B58" s="287"/>
      <c r="C58" s="290"/>
      <c r="D58" s="287"/>
      <c r="E58" s="35" t="s">
        <v>107</v>
      </c>
      <c r="F58" s="39">
        <f>G58+H58+I58+J58</f>
        <v>40</v>
      </c>
      <c r="G58" s="39">
        <v>0</v>
      </c>
      <c r="H58" s="39">
        <v>0</v>
      </c>
      <c r="I58" s="39">
        <v>40</v>
      </c>
      <c r="J58" s="39">
        <v>0</v>
      </c>
    </row>
    <row r="59" spans="1:10" ht="48.75" customHeight="1" x14ac:dyDescent="0.25">
      <c r="A59" s="314" t="s">
        <v>123</v>
      </c>
      <c r="B59" s="237" t="s">
        <v>331</v>
      </c>
      <c r="C59" s="289" t="s">
        <v>152</v>
      </c>
      <c r="D59" s="17" t="s">
        <v>43</v>
      </c>
      <c r="E59" s="56"/>
      <c r="F59" s="31">
        <f>F61</f>
        <v>10</v>
      </c>
      <c r="G59" s="31">
        <f t="shared" ref="G59:J59" si="20">G61</f>
        <v>0</v>
      </c>
      <c r="H59" s="31">
        <f t="shared" si="20"/>
        <v>0</v>
      </c>
      <c r="I59" s="31">
        <f t="shared" si="20"/>
        <v>10</v>
      </c>
      <c r="J59" s="31">
        <f t="shared" si="20"/>
        <v>0</v>
      </c>
    </row>
    <row r="60" spans="1:10" ht="43.5" customHeight="1" x14ac:dyDescent="0.25">
      <c r="A60" s="315"/>
      <c r="B60" s="238"/>
      <c r="C60" s="290"/>
      <c r="D60" s="286" t="s">
        <v>302</v>
      </c>
      <c r="E60" s="54" t="s">
        <v>24</v>
      </c>
      <c r="F60" s="31"/>
      <c r="G60" s="9"/>
      <c r="H60" s="9"/>
      <c r="I60" s="42"/>
      <c r="J60" s="13"/>
    </row>
    <row r="61" spans="1:10" ht="44.25" customHeight="1" x14ac:dyDescent="0.25">
      <c r="A61" s="315"/>
      <c r="B61" s="239"/>
      <c r="C61" s="291"/>
      <c r="D61" s="287"/>
      <c r="E61" s="35" t="s">
        <v>107</v>
      </c>
      <c r="F61" s="43">
        <f>G61+H61+I61+J61</f>
        <v>10</v>
      </c>
      <c r="G61" s="43">
        <v>0</v>
      </c>
      <c r="H61" s="43">
        <v>0</v>
      </c>
      <c r="I61" s="43">
        <v>10</v>
      </c>
      <c r="J61" s="43">
        <v>0</v>
      </c>
    </row>
    <row r="62" spans="1:10" ht="48.75" customHeight="1" x14ac:dyDescent="0.25">
      <c r="A62" s="314" t="s">
        <v>330</v>
      </c>
      <c r="B62" s="237" t="s">
        <v>332</v>
      </c>
      <c r="C62" s="289" t="s">
        <v>333</v>
      </c>
      <c r="D62" s="17" t="s">
        <v>43</v>
      </c>
      <c r="E62" s="56"/>
      <c r="F62" s="31">
        <f>F64</f>
        <v>266</v>
      </c>
      <c r="G62" s="31">
        <f t="shared" ref="G62:J62" si="21">G64</f>
        <v>0</v>
      </c>
      <c r="H62" s="31">
        <f t="shared" si="21"/>
        <v>0</v>
      </c>
      <c r="I62" s="31">
        <f t="shared" si="21"/>
        <v>266</v>
      </c>
      <c r="J62" s="31">
        <f t="shared" si="21"/>
        <v>0</v>
      </c>
    </row>
    <row r="63" spans="1:10" ht="43.5" customHeight="1" x14ac:dyDescent="0.25">
      <c r="A63" s="315"/>
      <c r="B63" s="238"/>
      <c r="C63" s="290"/>
      <c r="D63" s="286" t="s">
        <v>302</v>
      </c>
      <c r="E63" s="59" t="s">
        <v>24</v>
      </c>
      <c r="F63" s="31"/>
      <c r="G63" s="9"/>
      <c r="H63" s="9"/>
      <c r="I63" s="42"/>
      <c r="J63" s="13"/>
    </row>
    <row r="64" spans="1:10" ht="44.25" customHeight="1" x14ac:dyDescent="0.25">
      <c r="A64" s="315"/>
      <c r="B64" s="239"/>
      <c r="C64" s="291"/>
      <c r="D64" s="287"/>
      <c r="E64" s="35" t="s">
        <v>107</v>
      </c>
      <c r="F64" s="43">
        <f>G64+H64+I64+J64</f>
        <v>266</v>
      </c>
      <c r="G64" s="43">
        <v>0</v>
      </c>
      <c r="H64" s="43">
        <v>0</v>
      </c>
      <c r="I64" s="43">
        <v>266</v>
      </c>
      <c r="J64" s="43">
        <v>0</v>
      </c>
    </row>
    <row r="65" spans="1:10" ht="48.75" customHeight="1" x14ac:dyDescent="0.25">
      <c r="A65" s="305" t="s">
        <v>11</v>
      </c>
      <c r="B65" s="231" t="s">
        <v>299</v>
      </c>
      <c r="C65" s="303" t="s">
        <v>304</v>
      </c>
      <c r="D65" s="68" t="s">
        <v>43</v>
      </c>
      <c r="E65" s="69"/>
      <c r="F65" s="61">
        <f>F67</f>
        <v>3817</v>
      </c>
      <c r="G65" s="61">
        <f t="shared" ref="G65:J65" si="22">G67</f>
        <v>0</v>
      </c>
      <c r="H65" s="61">
        <f t="shared" si="22"/>
        <v>0</v>
      </c>
      <c r="I65" s="61">
        <f t="shared" si="22"/>
        <v>3817</v>
      </c>
      <c r="J65" s="61">
        <f t="shared" si="22"/>
        <v>0</v>
      </c>
    </row>
    <row r="66" spans="1:10" ht="19.5" customHeight="1" x14ac:dyDescent="0.25">
      <c r="A66" s="306"/>
      <c r="B66" s="232"/>
      <c r="C66" s="304"/>
      <c r="D66" s="301" t="s">
        <v>302</v>
      </c>
      <c r="E66" s="70" t="s">
        <v>24</v>
      </c>
      <c r="F66" s="71"/>
      <c r="G66" s="72"/>
      <c r="H66" s="72"/>
      <c r="I66" s="73"/>
      <c r="J66" s="74"/>
    </row>
    <row r="67" spans="1:10" ht="71.25" customHeight="1" x14ac:dyDescent="0.25">
      <c r="A67" s="306"/>
      <c r="B67" s="232"/>
      <c r="C67" s="304"/>
      <c r="D67" s="302"/>
      <c r="E67" s="65" t="s">
        <v>100</v>
      </c>
      <c r="F67" s="67">
        <f>G67+H67+I67+J67</f>
        <v>3817</v>
      </c>
      <c r="G67" s="89">
        <f>G70+G76</f>
        <v>0</v>
      </c>
      <c r="H67" s="89">
        <f t="shared" ref="H67:J67" si="23">H70+H76</f>
        <v>0</v>
      </c>
      <c r="I67" s="89">
        <f t="shared" si="23"/>
        <v>3817</v>
      </c>
      <c r="J67" s="89">
        <f t="shared" si="23"/>
        <v>0</v>
      </c>
    </row>
    <row r="68" spans="1:10" ht="46.5" customHeight="1" x14ac:dyDescent="0.25">
      <c r="A68" s="314" t="s">
        <v>57</v>
      </c>
      <c r="B68" s="237" t="s">
        <v>124</v>
      </c>
      <c r="C68" s="289" t="s">
        <v>153</v>
      </c>
      <c r="D68" s="17" t="s">
        <v>43</v>
      </c>
      <c r="E68" s="56"/>
      <c r="F68" s="31">
        <f>F70</f>
        <v>3817</v>
      </c>
      <c r="G68" s="31">
        <f t="shared" ref="G68:J68" si="24">G70</f>
        <v>0</v>
      </c>
      <c r="H68" s="31">
        <f t="shared" si="24"/>
        <v>0</v>
      </c>
      <c r="I68" s="31">
        <f t="shared" si="24"/>
        <v>3817</v>
      </c>
      <c r="J68" s="31">
        <f t="shared" si="24"/>
        <v>0</v>
      </c>
    </row>
    <row r="69" spans="1:10" x14ac:dyDescent="0.25">
      <c r="A69" s="315"/>
      <c r="B69" s="238"/>
      <c r="C69" s="290"/>
      <c r="D69" s="286" t="s">
        <v>302</v>
      </c>
      <c r="E69" s="54" t="s">
        <v>24</v>
      </c>
      <c r="F69" s="31"/>
      <c r="G69" s="9"/>
      <c r="H69" s="9"/>
      <c r="I69" s="42"/>
      <c r="J69" s="13"/>
    </row>
    <row r="70" spans="1:10" ht="159.94999999999999" customHeight="1" x14ac:dyDescent="0.25">
      <c r="A70" s="316"/>
      <c r="B70" s="239"/>
      <c r="C70" s="291"/>
      <c r="D70" s="287"/>
      <c r="E70" s="44" t="s">
        <v>100</v>
      </c>
      <c r="F70" s="43">
        <f>G70+H70+I70+J70</f>
        <v>3817</v>
      </c>
      <c r="G70" s="43">
        <v>0</v>
      </c>
      <c r="H70" s="43">
        <v>0</v>
      </c>
      <c r="I70" s="43">
        <v>3817</v>
      </c>
      <c r="J70" s="43">
        <v>0</v>
      </c>
    </row>
    <row r="71" spans="1:10" ht="45" x14ac:dyDescent="0.25">
      <c r="A71" s="314" t="s">
        <v>56</v>
      </c>
      <c r="B71" s="286" t="s">
        <v>125</v>
      </c>
      <c r="C71" s="289" t="s">
        <v>154</v>
      </c>
      <c r="D71" s="17" t="s">
        <v>43</v>
      </c>
      <c r="E71" s="56"/>
      <c r="F71" s="31">
        <f>F73</f>
        <v>0</v>
      </c>
      <c r="G71" s="31">
        <f t="shared" ref="G71:J71" si="25">G73</f>
        <v>0</v>
      </c>
      <c r="H71" s="31">
        <f t="shared" si="25"/>
        <v>0</v>
      </c>
      <c r="I71" s="31">
        <f t="shared" si="25"/>
        <v>0</v>
      </c>
      <c r="J71" s="31">
        <f t="shared" si="25"/>
        <v>0</v>
      </c>
    </row>
    <row r="72" spans="1:10" ht="15.75" customHeight="1" x14ac:dyDescent="0.25">
      <c r="A72" s="315"/>
      <c r="B72" s="287"/>
      <c r="C72" s="290"/>
      <c r="D72" s="286" t="s">
        <v>302</v>
      </c>
      <c r="E72" s="59" t="s">
        <v>24</v>
      </c>
      <c r="F72" s="31"/>
      <c r="G72" s="9"/>
      <c r="H72" s="9"/>
      <c r="I72" s="42"/>
      <c r="J72" s="13"/>
    </row>
    <row r="73" spans="1:10" ht="45" customHeight="1" x14ac:dyDescent="0.25">
      <c r="A73" s="316"/>
      <c r="B73" s="288"/>
      <c r="C73" s="291"/>
      <c r="D73" s="287"/>
      <c r="E73" s="44" t="s">
        <v>100</v>
      </c>
      <c r="F73" s="43">
        <f>G73+H73+I73+J73</f>
        <v>0</v>
      </c>
      <c r="G73" s="43">
        <v>0</v>
      </c>
      <c r="H73" s="43">
        <v>0</v>
      </c>
      <c r="I73" s="43">
        <v>0</v>
      </c>
      <c r="J73" s="43">
        <v>0</v>
      </c>
    </row>
    <row r="74" spans="1:10" ht="45" x14ac:dyDescent="0.25">
      <c r="A74" s="314" t="s">
        <v>336</v>
      </c>
      <c r="B74" s="286" t="s">
        <v>337</v>
      </c>
      <c r="C74" s="289" t="s">
        <v>342</v>
      </c>
      <c r="D74" s="17" t="s">
        <v>43</v>
      </c>
      <c r="E74" s="56"/>
      <c r="F74" s="31">
        <f>F76</f>
        <v>0</v>
      </c>
      <c r="G74" s="31">
        <f t="shared" ref="G74:J74" si="26">G76</f>
        <v>0</v>
      </c>
      <c r="H74" s="31">
        <f t="shared" si="26"/>
        <v>0</v>
      </c>
      <c r="I74" s="31">
        <f t="shared" si="26"/>
        <v>0</v>
      </c>
      <c r="J74" s="31">
        <f t="shared" si="26"/>
        <v>0</v>
      </c>
    </row>
    <row r="75" spans="1:10" ht="15.75" customHeight="1" x14ac:dyDescent="0.25">
      <c r="A75" s="315"/>
      <c r="B75" s="287"/>
      <c r="C75" s="290"/>
      <c r="D75" s="286" t="s">
        <v>302</v>
      </c>
      <c r="E75" s="54" t="s">
        <v>24</v>
      </c>
      <c r="F75" s="31"/>
      <c r="G75" s="9"/>
      <c r="H75" s="9"/>
      <c r="I75" s="42"/>
      <c r="J75" s="13"/>
    </row>
    <row r="76" spans="1:10" ht="45" customHeight="1" x14ac:dyDescent="0.25">
      <c r="A76" s="316"/>
      <c r="B76" s="288"/>
      <c r="C76" s="291"/>
      <c r="D76" s="287"/>
      <c r="E76" s="44" t="s">
        <v>100</v>
      </c>
      <c r="F76" s="43">
        <f>G76+H76+I76+J76</f>
        <v>0</v>
      </c>
      <c r="G76" s="43">
        <v>0</v>
      </c>
      <c r="H76" s="43">
        <v>0</v>
      </c>
      <c r="I76" s="43">
        <v>0</v>
      </c>
      <c r="J76" s="43">
        <v>0</v>
      </c>
    </row>
    <row r="77" spans="1:10" ht="58.5" customHeight="1" x14ac:dyDescent="0.25">
      <c r="A77" s="301" t="s">
        <v>84</v>
      </c>
      <c r="B77" s="231" t="s">
        <v>126</v>
      </c>
      <c r="C77" s="317" t="s">
        <v>126</v>
      </c>
      <c r="D77" s="68" t="s">
        <v>43</v>
      </c>
      <c r="E77" s="60"/>
      <c r="F77" s="61">
        <f>F78</f>
        <v>5770.9805800000004</v>
      </c>
      <c r="G77" s="61">
        <f t="shared" ref="G77:J77" si="27">G78</f>
        <v>283.2</v>
      </c>
      <c r="H77" s="61">
        <f t="shared" si="27"/>
        <v>1000</v>
      </c>
      <c r="I77" s="61">
        <f t="shared" si="27"/>
        <v>4487.7805800000006</v>
      </c>
      <c r="J77" s="61">
        <f t="shared" si="27"/>
        <v>0</v>
      </c>
    </row>
    <row r="78" spans="1:10" ht="30" customHeight="1" x14ac:dyDescent="0.25">
      <c r="A78" s="302"/>
      <c r="B78" s="232"/>
      <c r="C78" s="318"/>
      <c r="D78" s="301" t="s">
        <v>302</v>
      </c>
      <c r="E78" s="70" t="s">
        <v>24</v>
      </c>
      <c r="F78" s="61">
        <f>F79+F80+F81+F82+F83+F84+F85+F86</f>
        <v>5770.9805800000004</v>
      </c>
      <c r="G78" s="61">
        <f t="shared" ref="G78:J78" si="28">G79+G81+G82+G83+G84+G85+G86</f>
        <v>283.2</v>
      </c>
      <c r="H78" s="61">
        <f t="shared" si="28"/>
        <v>1000</v>
      </c>
      <c r="I78" s="61">
        <f>I79+I80+I81+I82+I83+I84+I85+I86</f>
        <v>4487.7805800000006</v>
      </c>
      <c r="J78" s="61">
        <f t="shared" si="28"/>
        <v>0</v>
      </c>
    </row>
    <row r="79" spans="1:10" x14ac:dyDescent="0.25">
      <c r="A79" s="302"/>
      <c r="B79" s="232"/>
      <c r="C79" s="318"/>
      <c r="D79" s="302"/>
      <c r="E79" s="65" t="s">
        <v>127</v>
      </c>
      <c r="F79" s="61">
        <f>F89</f>
        <v>880.3</v>
      </c>
      <c r="G79" s="61">
        <f t="shared" ref="G79:J79" si="29">G89</f>
        <v>0</v>
      </c>
      <c r="H79" s="61">
        <f t="shared" si="29"/>
        <v>0</v>
      </c>
      <c r="I79" s="61">
        <f t="shared" si="29"/>
        <v>880.3</v>
      </c>
      <c r="J79" s="61">
        <f t="shared" si="29"/>
        <v>0</v>
      </c>
    </row>
    <row r="80" spans="1:10" x14ac:dyDescent="0.25">
      <c r="A80" s="302"/>
      <c r="B80" s="232"/>
      <c r="C80" s="318"/>
      <c r="D80" s="302"/>
      <c r="E80" s="65" t="s">
        <v>128</v>
      </c>
      <c r="F80" s="61">
        <f>F90</f>
        <v>2372.6999999999998</v>
      </c>
      <c r="G80" s="61">
        <f t="shared" ref="G80:J81" si="30">G89</f>
        <v>0</v>
      </c>
      <c r="H80" s="61">
        <f t="shared" si="30"/>
        <v>0</v>
      </c>
      <c r="I80" s="61">
        <f>I90</f>
        <v>2372.6999999999998</v>
      </c>
      <c r="J80" s="61">
        <f t="shared" si="30"/>
        <v>0</v>
      </c>
    </row>
    <row r="81" spans="1:10" x14ac:dyDescent="0.25">
      <c r="A81" s="302"/>
      <c r="B81" s="232"/>
      <c r="C81" s="318"/>
      <c r="D81" s="302"/>
      <c r="E81" s="65" t="s">
        <v>334</v>
      </c>
      <c r="F81" s="61">
        <f>F91</f>
        <v>0</v>
      </c>
      <c r="G81" s="61">
        <f t="shared" si="30"/>
        <v>0</v>
      </c>
      <c r="H81" s="61">
        <f t="shared" si="30"/>
        <v>0</v>
      </c>
      <c r="I81" s="61">
        <f>I91</f>
        <v>0</v>
      </c>
      <c r="J81" s="61">
        <f t="shared" si="30"/>
        <v>0</v>
      </c>
    </row>
    <row r="82" spans="1:10" x14ac:dyDescent="0.25">
      <c r="A82" s="302"/>
      <c r="B82" s="232"/>
      <c r="C82" s="318"/>
      <c r="D82" s="302"/>
      <c r="E82" s="65" t="s">
        <v>99</v>
      </c>
      <c r="F82" s="61">
        <f>F92+F95</f>
        <v>2137.9805800000004</v>
      </c>
      <c r="G82" s="61">
        <f>G92+G95</f>
        <v>0</v>
      </c>
      <c r="H82" s="61">
        <f>H92+H95</f>
        <v>1000</v>
      </c>
      <c r="I82" s="61">
        <f>I92+I95</f>
        <v>1137.9805800000001</v>
      </c>
      <c r="J82" s="61">
        <f>J92+J95</f>
        <v>0</v>
      </c>
    </row>
    <row r="83" spans="1:10" x14ac:dyDescent="0.25">
      <c r="A83" s="302"/>
      <c r="B83" s="232"/>
      <c r="C83" s="318"/>
      <c r="D83" s="302"/>
      <c r="E83" s="65" t="s">
        <v>130</v>
      </c>
      <c r="F83" s="61">
        <f>F96</f>
        <v>283.2</v>
      </c>
      <c r="G83" s="61">
        <f t="shared" ref="G83:J83" si="31">G96</f>
        <v>283.2</v>
      </c>
      <c r="H83" s="61">
        <f t="shared" si="31"/>
        <v>0</v>
      </c>
      <c r="I83" s="61">
        <f t="shared" si="31"/>
        <v>0</v>
      </c>
      <c r="J83" s="61">
        <f t="shared" si="31"/>
        <v>0</v>
      </c>
    </row>
    <row r="84" spans="1:10" x14ac:dyDescent="0.25">
      <c r="A84" s="302"/>
      <c r="B84" s="232"/>
      <c r="C84" s="318"/>
      <c r="D84" s="302"/>
      <c r="E84" s="65" t="s">
        <v>101</v>
      </c>
      <c r="F84" s="61">
        <f>F97</f>
        <v>95</v>
      </c>
      <c r="G84" s="61">
        <f t="shared" ref="G84:J84" si="32">G97</f>
        <v>0</v>
      </c>
      <c r="H84" s="61">
        <f t="shared" si="32"/>
        <v>0</v>
      </c>
      <c r="I84" s="61">
        <f t="shared" si="32"/>
        <v>95</v>
      </c>
      <c r="J84" s="61">
        <f t="shared" si="32"/>
        <v>0</v>
      </c>
    </row>
    <row r="85" spans="1:10" x14ac:dyDescent="0.25">
      <c r="A85" s="302"/>
      <c r="B85" s="232"/>
      <c r="C85" s="318"/>
      <c r="D85" s="302"/>
      <c r="E85" s="65" t="s">
        <v>335</v>
      </c>
      <c r="F85" s="61">
        <f>F98</f>
        <v>0.8</v>
      </c>
      <c r="G85" s="61">
        <f t="shared" ref="G85:J85" si="33">G98</f>
        <v>0</v>
      </c>
      <c r="H85" s="61">
        <f t="shared" si="33"/>
        <v>0</v>
      </c>
      <c r="I85" s="61">
        <f t="shared" si="33"/>
        <v>0.8</v>
      </c>
      <c r="J85" s="61">
        <f t="shared" si="33"/>
        <v>0</v>
      </c>
    </row>
    <row r="86" spans="1:10" x14ac:dyDescent="0.25">
      <c r="A86" s="323"/>
      <c r="B86" s="233"/>
      <c r="C86" s="319"/>
      <c r="D86" s="323"/>
      <c r="E86" s="65" t="s">
        <v>133</v>
      </c>
      <c r="F86" s="61">
        <f>F99</f>
        <v>1</v>
      </c>
      <c r="G86" s="61">
        <f t="shared" ref="G86:J86" si="34">G99</f>
        <v>0</v>
      </c>
      <c r="H86" s="61">
        <f t="shared" si="34"/>
        <v>0</v>
      </c>
      <c r="I86" s="61">
        <f t="shared" si="34"/>
        <v>1</v>
      </c>
      <c r="J86" s="61">
        <f t="shared" si="34"/>
        <v>0</v>
      </c>
    </row>
    <row r="87" spans="1:10" ht="54" customHeight="1" x14ac:dyDescent="0.25">
      <c r="A87" s="314" t="s">
        <v>85</v>
      </c>
      <c r="B87" s="237" t="s">
        <v>290</v>
      </c>
      <c r="C87" s="320" t="s">
        <v>155</v>
      </c>
      <c r="D87" s="17" t="s">
        <v>43</v>
      </c>
      <c r="E87" s="56"/>
      <c r="F87" s="36">
        <f>F89+F90+F91+F92</f>
        <v>5390.9805800000004</v>
      </c>
      <c r="G87" s="36">
        <f>G89+G90+G92</f>
        <v>0</v>
      </c>
      <c r="H87" s="36">
        <f>H89+H90+H92</f>
        <v>1000</v>
      </c>
      <c r="I87" s="36">
        <f>I89+I90+I91+I92</f>
        <v>4390.9805800000004</v>
      </c>
      <c r="J87" s="36">
        <f>J89+J90+J92</f>
        <v>0</v>
      </c>
    </row>
    <row r="88" spans="1:10" ht="18.75" customHeight="1" x14ac:dyDescent="0.25">
      <c r="A88" s="315"/>
      <c r="B88" s="238"/>
      <c r="C88" s="321"/>
      <c r="D88" s="286" t="s">
        <v>302</v>
      </c>
      <c r="E88" s="54" t="s">
        <v>24</v>
      </c>
      <c r="F88" s="36"/>
      <c r="G88" s="9"/>
      <c r="H88" s="9"/>
      <c r="I88" s="40"/>
      <c r="J88" s="13"/>
    </row>
    <row r="89" spans="1:10" ht="18.75" customHeight="1" x14ac:dyDescent="0.25">
      <c r="A89" s="315"/>
      <c r="B89" s="238"/>
      <c r="C89" s="321"/>
      <c r="D89" s="287"/>
      <c r="E89" s="44" t="s">
        <v>127</v>
      </c>
      <c r="F89" s="36">
        <f>G89+H89+I89+J89</f>
        <v>880.3</v>
      </c>
      <c r="G89" s="36">
        <v>0</v>
      </c>
      <c r="H89" s="36">
        <v>0</v>
      </c>
      <c r="I89" s="36">
        <v>880.3</v>
      </c>
      <c r="J89" s="36">
        <v>0</v>
      </c>
    </row>
    <row r="90" spans="1:10" ht="18.75" customHeight="1" x14ac:dyDescent="0.25">
      <c r="A90" s="315"/>
      <c r="B90" s="238"/>
      <c r="C90" s="321"/>
      <c r="D90" s="287"/>
      <c r="E90" s="35" t="s">
        <v>128</v>
      </c>
      <c r="F90" s="36">
        <f>G90+H90+I90+J90</f>
        <v>2372.6999999999998</v>
      </c>
      <c r="G90" s="36">
        <v>0</v>
      </c>
      <c r="H90" s="36">
        <v>0</v>
      </c>
      <c r="I90" s="179">
        <v>2372.6999999999998</v>
      </c>
      <c r="J90" s="36">
        <v>0</v>
      </c>
    </row>
    <row r="91" spans="1:10" ht="18.75" customHeight="1" x14ac:dyDescent="0.25">
      <c r="A91" s="315"/>
      <c r="B91" s="238"/>
      <c r="C91" s="321"/>
      <c r="D91" s="287"/>
      <c r="E91" s="35" t="s">
        <v>334</v>
      </c>
      <c r="F91" s="36">
        <f>G91+H91+I91+J91</f>
        <v>0</v>
      </c>
      <c r="G91" s="36">
        <v>0</v>
      </c>
      <c r="H91" s="36">
        <v>0</v>
      </c>
      <c r="I91" s="36">
        <v>0</v>
      </c>
      <c r="J91" s="36">
        <v>0</v>
      </c>
    </row>
    <row r="92" spans="1:10" ht="137.25" customHeight="1" x14ac:dyDescent="0.25">
      <c r="A92" s="316"/>
      <c r="B92" s="239"/>
      <c r="C92" s="322"/>
      <c r="D92" s="288"/>
      <c r="E92" s="44" t="s">
        <v>99</v>
      </c>
      <c r="F92" s="41">
        <f>G92+H92+I92+J92</f>
        <v>2137.9805800000004</v>
      </c>
      <c r="G92" s="41">
        <v>0</v>
      </c>
      <c r="H92" s="41">
        <v>1000</v>
      </c>
      <c r="I92" s="41">
        <f>957.08058+180.9</f>
        <v>1137.9805800000001</v>
      </c>
      <c r="J92" s="41">
        <v>0</v>
      </c>
    </row>
    <row r="93" spans="1:10" s="77" customFormat="1" ht="51" customHeight="1" x14ac:dyDescent="0.25">
      <c r="A93" s="314" t="s">
        <v>129</v>
      </c>
      <c r="B93" s="237" t="s">
        <v>291</v>
      </c>
      <c r="C93" s="320" t="s">
        <v>155</v>
      </c>
      <c r="D93" s="75" t="s">
        <v>43</v>
      </c>
      <c r="E93" s="76"/>
      <c r="F93" s="36">
        <f>F95+F96+F97+F98+F99</f>
        <v>380</v>
      </c>
      <c r="G93" s="36">
        <f>G95+G96+G97+G98+G99</f>
        <v>283.2</v>
      </c>
      <c r="H93" s="36">
        <f>H95+H96+H97+H98+H99</f>
        <v>0</v>
      </c>
      <c r="I93" s="36">
        <f>I95+I96+I97+I98+I99</f>
        <v>96.8</v>
      </c>
      <c r="J93" s="36">
        <f>J95+J96+J97+J98+J99</f>
        <v>0</v>
      </c>
    </row>
    <row r="94" spans="1:10" ht="22.5" customHeight="1" x14ac:dyDescent="0.25">
      <c r="A94" s="315"/>
      <c r="B94" s="238"/>
      <c r="C94" s="321"/>
      <c r="D94" s="286" t="s">
        <v>302</v>
      </c>
      <c r="E94" s="54" t="s">
        <v>24</v>
      </c>
      <c r="F94" s="36"/>
      <c r="G94" s="9"/>
      <c r="H94" s="9"/>
      <c r="I94" s="40"/>
      <c r="J94" s="13"/>
    </row>
    <row r="95" spans="1:10" ht="22.5" customHeight="1" x14ac:dyDescent="0.25">
      <c r="A95" s="315"/>
      <c r="B95" s="238"/>
      <c r="C95" s="321"/>
      <c r="D95" s="287"/>
      <c r="E95" s="35" t="s">
        <v>99</v>
      </c>
      <c r="F95" s="36">
        <f>G95+H95+I95+J95</f>
        <v>0</v>
      </c>
      <c r="G95" s="36">
        <v>0</v>
      </c>
      <c r="H95" s="36">
        <v>0</v>
      </c>
      <c r="I95" s="36">
        <v>0</v>
      </c>
      <c r="J95" s="36">
        <v>0</v>
      </c>
    </row>
    <row r="96" spans="1:10" ht="22.5" customHeight="1" x14ac:dyDescent="0.25">
      <c r="A96" s="315"/>
      <c r="B96" s="238"/>
      <c r="C96" s="321"/>
      <c r="D96" s="287"/>
      <c r="E96" s="35" t="s">
        <v>130</v>
      </c>
      <c r="F96" s="36">
        <f t="shared" ref="F96:F99" si="35">G96+H96+I96+J96</f>
        <v>283.2</v>
      </c>
      <c r="G96" s="36">
        <v>283.2</v>
      </c>
      <c r="H96" s="36">
        <v>0</v>
      </c>
      <c r="I96" s="36">
        <v>0</v>
      </c>
      <c r="J96" s="36">
        <v>0</v>
      </c>
    </row>
    <row r="97" spans="1:10" ht="22.5" customHeight="1" x14ac:dyDescent="0.25">
      <c r="A97" s="315"/>
      <c r="B97" s="238"/>
      <c r="C97" s="321"/>
      <c r="D97" s="287"/>
      <c r="E97" s="59">
        <v>1001</v>
      </c>
      <c r="F97" s="41">
        <f t="shared" si="35"/>
        <v>95</v>
      </c>
      <c r="G97" s="41">
        <v>0</v>
      </c>
      <c r="H97" s="41">
        <v>0</v>
      </c>
      <c r="I97" s="41">
        <v>95</v>
      </c>
      <c r="J97" s="41">
        <v>0</v>
      </c>
    </row>
    <row r="98" spans="1:10" ht="22.5" customHeight="1" x14ac:dyDescent="0.25">
      <c r="A98" s="315"/>
      <c r="B98" s="238"/>
      <c r="C98" s="321"/>
      <c r="D98" s="287"/>
      <c r="E98" s="59">
        <v>1003</v>
      </c>
      <c r="F98" s="36">
        <f t="shared" si="35"/>
        <v>0.8</v>
      </c>
      <c r="G98" s="36">
        <v>0</v>
      </c>
      <c r="H98" s="36">
        <v>0</v>
      </c>
      <c r="I98" s="36">
        <v>0.8</v>
      </c>
      <c r="J98" s="36">
        <v>0</v>
      </c>
    </row>
    <row r="99" spans="1:10" ht="78" customHeight="1" x14ac:dyDescent="0.25">
      <c r="A99" s="315"/>
      <c r="B99" s="239"/>
      <c r="C99" s="322"/>
      <c r="D99" s="288"/>
      <c r="E99" s="37">
        <v>1301</v>
      </c>
      <c r="F99" s="41">
        <f t="shared" si="35"/>
        <v>1</v>
      </c>
      <c r="G99" s="41">
        <v>0</v>
      </c>
      <c r="H99" s="41">
        <v>0</v>
      </c>
      <c r="I99" s="41">
        <v>1</v>
      </c>
      <c r="J99" s="41">
        <v>0</v>
      </c>
    </row>
    <row r="100" spans="1:10" ht="48" customHeight="1" x14ac:dyDescent="0.25">
      <c r="A100" s="301" t="s">
        <v>86</v>
      </c>
      <c r="B100" s="231" t="s">
        <v>292</v>
      </c>
      <c r="C100" s="317" t="s">
        <v>156</v>
      </c>
      <c r="D100" s="90" t="s">
        <v>43</v>
      </c>
      <c r="E100" s="60"/>
      <c r="F100" s="61">
        <f>F102</f>
        <v>71</v>
      </c>
      <c r="G100" s="61">
        <f t="shared" ref="G100:J100" si="36">G102</f>
        <v>0</v>
      </c>
      <c r="H100" s="61">
        <f t="shared" si="36"/>
        <v>0</v>
      </c>
      <c r="I100" s="61">
        <f t="shared" si="36"/>
        <v>71</v>
      </c>
      <c r="J100" s="61">
        <f t="shared" si="36"/>
        <v>0</v>
      </c>
    </row>
    <row r="101" spans="1:10" ht="32.25" customHeight="1" x14ac:dyDescent="0.25">
      <c r="A101" s="302"/>
      <c r="B101" s="232"/>
      <c r="C101" s="318"/>
      <c r="D101" s="301" t="s">
        <v>302</v>
      </c>
      <c r="E101" s="70" t="s">
        <v>24</v>
      </c>
      <c r="F101" s="36"/>
      <c r="G101" s="36"/>
      <c r="H101" s="9"/>
      <c r="I101" s="40"/>
      <c r="J101" s="13"/>
    </row>
    <row r="102" spans="1:10" ht="86.25" customHeight="1" x14ac:dyDescent="0.25">
      <c r="A102" s="323"/>
      <c r="B102" s="233"/>
      <c r="C102" s="319"/>
      <c r="D102" s="323"/>
      <c r="E102" s="84" t="s">
        <v>131</v>
      </c>
      <c r="F102" s="86">
        <f>G102+H102+I102+J102</f>
        <v>71</v>
      </c>
      <c r="G102" s="86">
        <f>G105+G108+G111+G114</f>
        <v>0</v>
      </c>
      <c r="H102" s="86">
        <f t="shared" ref="H102:J102" si="37">H105+H108+H111+H114</f>
        <v>0</v>
      </c>
      <c r="I102" s="86">
        <f t="shared" si="37"/>
        <v>71</v>
      </c>
      <c r="J102" s="86">
        <f t="shared" si="37"/>
        <v>0</v>
      </c>
    </row>
    <row r="103" spans="1:10" ht="33" customHeight="1" x14ac:dyDescent="0.25">
      <c r="A103" s="314" t="s">
        <v>87</v>
      </c>
      <c r="B103" s="286" t="s">
        <v>134</v>
      </c>
      <c r="C103" s="286" t="s">
        <v>157</v>
      </c>
      <c r="D103" s="17" t="s">
        <v>43</v>
      </c>
      <c r="E103" s="56"/>
      <c r="F103" s="36">
        <f>F105</f>
        <v>30</v>
      </c>
      <c r="G103" s="36">
        <f t="shared" ref="G103:J103" si="38">G105</f>
        <v>0</v>
      </c>
      <c r="H103" s="36">
        <f t="shared" si="38"/>
        <v>0</v>
      </c>
      <c r="I103" s="36">
        <f t="shared" si="38"/>
        <v>30</v>
      </c>
      <c r="J103" s="36">
        <f t="shared" si="38"/>
        <v>0</v>
      </c>
    </row>
    <row r="104" spans="1:10" ht="85.5" customHeight="1" x14ac:dyDescent="0.25">
      <c r="A104" s="315"/>
      <c r="B104" s="287"/>
      <c r="C104" s="287"/>
      <c r="D104" s="286" t="s">
        <v>302</v>
      </c>
      <c r="E104" s="54" t="s">
        <v>24</v>
      </c>
      <c r="F104" s="36"/>
      <c r="G104" s="9"/>
      <c r="H104" s="9"/>
      <c r="I104" s="40"/>
      <c r="J104" s="13"/>
    </row>
    <row r="105" spans="1:10" ht="56.25" customHeight="1" x14ac:dyDescent="0.25">
      <c r="A105" s="316"/>
      <c r="B105" s="288"/>
      <c r="C105" s="288"/>
      <c r="D105" s="288"/>
      <c r="E105" s="44" t="s">
        <v>131</v>
      </c>
      <c r="F105" s="41">
        <f>G105+H105+I105+J105</f>
        <v>30</v>
      </c>
      <c r="G105" s="41">
        <v>0</v>
      </c>
      <c r="H105" s="41">
        <v>0</v>
      </c>
      <c r="I105" s="41">
        <v>30</v>
      </c>
      <c r="J105" s="41">
        <v>0</v>
      </c>
    </row>
    <row r="106" spans="1:10" ht="47.25" customHeight="1" x14ac:dyDescent="0.25">
      <c r="A106" s="314" t="s">
        <v>88</v>
      </c>
      <c r="B106" s="286" t="s">
        <v>135</v>
      </c>
      <c r="C106" s="286" t="s">
        <v>135</v>
      </c>
      <c r="D106" s="17" t="s">
        <v>43</v>
      </c>
      <c r="E106" s="56"/>
      <c r="F106" s="36">
        <f>F108</f>
        <v>40</v>
      </c>
      <c r="G106" s="36">
        <f t="shared" ref="G106:J106" si="39">G108</f>
        <v>0</v>
      </c>
      <c r="H106" s="36">
        <f t="shared" si="39"/>
        <v>0</v>
      </c>
      <c r="I106" s="36">
        <f t="shared" si="39"/>
        <v>40</v>
      </c>
      <c r="J106" s="36">
        <f t="shared" si="39"/>
        <v>0</v>
      </c>
    </row>
    <row r="107" spans="1:10" ht="18" customHeight="1" x14ac:dyDescent="0.25">
      <c r="A107" s="315"/>
      <c r="B107" s="287"/>
      <c r="C107" s="287"/>
      <c r="D107" s="286" t="s">
        <v>302</v>
      </c>
      <c r="E107" s="54" t="s">
        <v>24</v>
      </c>
      <c r="F107" s="36"/>
      <c r="G107" s="9"/>
      <c r="H107" s="9"/>
      <c r="I107" s="40"/>
      <c r="J107" s="13"/>
    </row>
    <row r="108" spans="1:10" ht="44.25" customHeight="1" x14ac:dyDescent="0.25">
      <c r="A108" s="316"/>
      <c r="B108" s="288"/>
      <c r="C108" s="288"/>
      <c r="D108" s="288"/>
      <c r="E108" s="44" t="s">
        <v>131</v>
      </c>
      <c r="F108" s="41">
        <f>G108+H108+I108+J108</f>
        <v>40</v>
      </c>
      <c r="G108" s="41">
        <v>0</v>
      </c>
      <c r="H108" s="41">
        <v>0</v>
      </c>
      <c r="I108" s="41">
        <v>40</v>
      </c>
      <c r="J108" s="41">
        <v>0</v>
      </c>
    </row>
    <row r="109" spans="1:10" ht="45" customHeight="1" x14ac:dyDescent="0.25">
      <c r="A109" s="324" t="s">
        <v>89</v>
      </c>
      <c r="B109" s="286" t="s">
        <v>136</v>
      </c>
      <c r="C109" s="286" t="s">
        <v>158</v>
      </c>
      <c r="D109" s="17" t="s">
        <v>43</v>
      </c>
      <c r="E109" s="56"/>
      <c r="F109" s="36">
        <f>F111</f>
        <v>1</v>
      </c>
      <c r="G109" s="36">
        <f t="shared" ref="G109:J109" si="40">G111</f>
        <v>0</v>
      </c>
      <c r="H109" s="36">
        <f t="shared" si="40"/>
        <v>0</v>
      </c>
      <c r="I109" s="36">
        <f t="shared" si="40"/>
        <v>1</v>
      </c>
      <c r="J109" s="36">
        <f t="shared" si="40"/>
        <v>0</v>
      </c>
    </row>
    <row r="110" spans="1:10" ht="20.25" customHeight="1" x14ac:dyDescent="0.25">
      <c r="A110" s="325"/>
      <c r="B110" s="287"/>
      <c r="C110" s="287"/>
      <c r="D110" s="286" t="s">
        <v>302</v>
      </c>
      <c r="E110" s="54" t="s">
        <v>24</v>
      </c>
      <c r="F110" s="36"/>
      <c r="G110" s="9"/>
      <c r="H110" s="9"/>
      <c r="I110" s="40"/>
      <c r="J110" s="13"/>
    </row>
    <row r="111" spans="1:10" ht="39.75" customHeight="1" x14ac:dyDescent="0.25">
      <c r="A111" s="326"/>
      <c r="B111" s="288"/>
      <c r="C111" s="288"/>
      <c r="D111" s="288"/>
      <c r="E111" s="44" t="s">
        <v>131</v>
      </c>
      <c r="F111" s="41">
        <f>G111+H111+I111+J111</f>
        <v>1</v>
      </c>
      <c r="G111" s="41">
        <v>0</v>
      </c>
      <c r="H111" s="41">
        <v>0</v>
      </c>
      <c r="I111" s="41">
        <v>1</v>
      </c>
      <c r="J111" s="41">
        <v>0</v>
      </c>
    </row>
    <row r="112" spans="1:10" ht="50.25" customHeight="1" x14ac:dyDescent="0.25">
      <c r="A112" s="314" t="s">
        <v>90</v>
      </c>
      <c r="B112" s="286" t="s">
        <v>137</v>
      </c>
      <c r="C112" s="286" t="s">
        <v>159</v>
      </c>
      <c r="D112" s="17" t="s">
        <v>43</v>
      </c>
      <c r="E112" s="56"/>
      <c r="F112" s="36">
        <f>F114</f>
        <v>0</v>
      </c>
      <c r="G112" s="36">
        <f t="shared" ref="G112:J112" si="41">G114</f>
        <v>0</v>
      </c>
      <c r="H112" s="36">
        <f t="shared" si="41"/>
        <v>0</v>
      </c>
      <c r="I112" s="36">
        <f t="shared" si="41"/>
        <v>0</v>
      </c>
      <c r="J112" s="36">
        <f t="shared" si="41"/>
        <v>0</v>
      </c>
    </row>
    <row r="113" spans="1:10" ht="18" customHeight="1" x14ac:dyDescent="0.25">
      <c r="A113" s="315"/>
      <c r="B113" s="287"/>
      <c r="C113" s="287"/>
      <c r="D113" s="286" t="s">
        <v>302</v>
      </c>
      <c r="E113" s="54" t="s">
        <v>24</v>
      </c>
      <c r="F113" s="36"/>
      <c r="G113" s="9"/>
      <c r="H113" s="9"/>
      <c r="I113" s="40"/>
      <c r="J113" s="13"/>
    </row>
    <row r="114" spans="1:10" ht="42.75" customHeight="1" x14ac:dyDescent="0.25">
      <c r="A114" s="316"/>
      <c r="B114" s="288"/>
      <c r="C114" s="288"/>
      <c r="D114" s="288"/>
      <c r="E114" s="44" t="s">
        <v>131</v>
      </c>
      <c r="F114" s="41">
        <f>G114+H114+I114+J114</f>
        <v>0</v>
      </c>
      <c r="G114" s="41">
        <v>0</v>
      </c>
      <c r="H114" s="41">
        <v>0</v>
      </c>
      <c r="I114" s="41">
        <v>0</v>
      </c>
      <c r="J114" s="41">
        <v>0</v>
      </c>
    </row>
    <row r="115" spans="1:10" ht="52.5" customHeight="1" x14ac:dyDescent="0.25">
      <c r="A115" s="301" t="s">
        <v>138</v>
      </c>
      <c r="B115" s="301" t="s">
        <v>305</v>
      </c>
      <c r="C115" s="301" t="s">
        <v>160</v>
      </c>
      <c r="D115" s="68" t="s">
        <v>43</v>
      </c>
      <c r="E115" s="70"/>
      <c r="F115" s="61">
        <f>F117+F118</f>
        <v>12</v>
      </c>
      <c r="G115" s="61">
        <f t="shared" ref="G115:J115" si="42">G118</f>
        <v>0</v>
      </c>
      <c r="H115" s="61">
        <f t="shared" si="42"/>
        <v>0</v>
      </c>
      <c r="I115" s="61">
        <f>I117+I118</f>
        <v>12</v>
      </c>
      <c r="J115" s="61">
        <f t="shared" si="42"/>
        <v>0</v>
      </c>
    </row>
    <row r="116" spans="1:10" ht="21.75" customHeight="1" x14ac:dyDescent="0.25">
      <c r="A116" s="302"/>
      <c r="B116" s="302"/>
      <c r="C116" s="302"/>
      <c r="D116" s="301" t="s">
        <v>302</v>
      </c>
      <c r="E116" s="70" t="s">
        <v>24</v>
      </c>
      <c r="F116" s="61"/>
      <c r="G116" s="62"/>
      <c r="H116" s="62"/>
      <c r="I116" s="85"/>
      <c r="J116" s="63"/>
    </row>
    <row r="117" spans="1:10" ht="15.75" customHeight="1" x14ac:dyDescent="0.25">
      <c r="A117" s="302"/>
      <c r="B117" s="302"/>
      <c r="C117" s="302"/>
      <c r="D117" s="302"/>
      <c r="E117" s="65" t="s">
        <v>128</v>
      </c>
      <c r="F117" s="86">
        <f>G117+H117+I117+J117</f>
        <v>2</v>
      </c>
      <c r="G117" s="86">
        <f>G121+G124+G127</f>
        <v>0</v>
      </c>
      <c r="H117" s="86">
        <f t="shared" ref="H117:J118" si="43">H121+H124+H127</f>
        <v>0</v>
      </c>
      <c r="I117" s="86">
        <f>I121+I124+I127</f>
        <v>2</v>
      </c>
      <c r="J117" s="86">
        <f t="shared" si="43"/>
        <v>0</v>
      </c>
    </row>
    <row r="118" spans="1:10" ht="45.75" customHeight="1" x14ac:dyDescent="0.25">
      <c r="A118" s="302"/>
      <c r="B118" s="302"/>
      <c r="C118" s="302"/>
      <c r="D118" s="302"/>
      <c r="E118" s="65" t="s">
        <v>107</v>
      </c>
      <c r="F118" s="86">
        <f>G118+H118+I118+J118</f>
        <v>10</v>
      </c>
      <c r="G118" s="86">
        <f>G122+G125+G128</f>
        <v>0</v>
      </c>
      <c r="H118" s="86">
        <f t="shared" si="43"/>
        <v>0</v>
      </c>
      <c r="I118" s="86">
        <f>I122+I125+I128</f>
        <v>10</v>
      </c>
      <c r="J118" s="86">
        <f t="shared" si="43"/>
        <v>0</v>
      </c>
    </row>
    <row r="119" spans="1:10" ht="48.75" customHeight="1" x14ac:dyDescent="0.25">
      <c r="A119" s="314" t="s">
        <v>139</v>
      </c>
      <c r="B119" s="286" t="s">
        <v>140</v>
      </c>
      <c r="C119" s="286" t="s">
        <v>140</v>
      </c>
      <c r="D119" s="17" t="s">
        <v>43</v>
      </c>
      <c r="E119" s="54"/>
      <c r="F119" s="36">
        <f>F121+F122</f>
        <v>12</v>
      </c>
      <c r="G119" s="36">
        <f t="shared" ref="G119:J119" si="44">G122</f>
        <v>0</v>
      </c>
      <c r="H119" s="36">
        <f t="shared" si="44"/>
        <v>0</v>
      </c>
      <c r="I119" s="36">
        <f>I121+I122</f>
        <v>12</v>
      </c>
      <c r="J119" s="36">
        <f t="shared" si="44"/>
        <v>0</v>
      </c>
    </row>
    <row r="120" spans="1:10" ht="32.25" customHeight="1" x14ac:dyDescent="0.25">
      <c r="A120" s="315"/>
      <c r="B120" s="287"/>
      <c r="C120" s="287"/>
      <c r="D120" s="286" t="s">
        <v>302</v>
      </c>
      <c r="E120" s="54" t="s">
        <v>24</v>
      </c>
      <c r="F120" s="36"/>
      <c r="G120" s="9"/>
      <c r="H120" s="9"/>
      <c r="I120" s="40"/>
      <c r="J120" s="13"/>
    </row>
    <row r="121" spans="1:10" ht="15.75" customHeight="1" x14ac:dyDescent="0.25">
      <c r="A121" s="315"/>
      <c r="B121" s="287"/>
      <c r="C121" s="287"/>
      <c r="D121" s="287"/>
      <c r="E121" s="35" t="s">
        <v>128</v>
      </c>
      <c r="F121" s="41">
        <f>G121+H121+I121+J121</f>
        <v>2</v>
      </c>
      <c r="G121" s="41">
        <v>0</v>
      </c>
      <c r="H121" s="41">
        <v>0</v>
      </c>
      <c r="I121" s="41">
        <v>2</v>
      </c>
      <c r="J121" s="41">
        <v>0</v>
      </c>
    </row>
    <row r="122" spans="1:10" ht="15.75" customHeight="1" x14ac:dyDescent="0.25">
      <c r="A122" s="316"/>
      <c r="B122" s="288"/>
      <c r="C122" s="288"/>
      <c r="D122" s="287"/>
      <c r="E122" s="35" t="s">
        <v>107</v>
      </c>
      <c r="F122" s="41">
        <f>G122+H122+I122+J122</f>
        <v>10</v>
      </c>
      <c r="G122" s="41">
        <v>0</v>
      </c>
      <c r="H122" s="41">
        <v>0</v>
      </c>
      <c r="I122" s="41">
        <v>10</v>
      </c>
      <c r="J122" s="41">
        <v>0</v>
      </c>
    </row>
    <row r="123" spans="1:10" ht="45" customHeight="1" x14ac:dyDescent="0.25">
      <c r="A123" s="314" t="s">
        <v>141</v>
      </c>
      <c r="B123" s="286" t="s">
        <v>142</v>
      </c>
      <c r="C123" s="286" t="s">
        <v>142</v>
      </c>
      <c r="D123" s="17" t="s">
        <v>43</v>
      </c>
      <c r="E123" s="54"/>
      <c r="F123" s="36">
        <f>F125</f>
        <v>0</v>
      </c>
      <c r="G123" s="36">
        <f t="shared" ref="G123:J123" si="45">G125</f>
        <v>0</v>
      </c>
      <c r="H123" s="36">
        <f t="shared" si="45"/>
        <v>0</v>
      </c>
      <c r="I123" s="36">
        <f t="shared" si="45"/>
        <v>0</v>
      </c>
      <c r="J123" s="36">
        <f t="shared" si="45"/>
        <v>0</v>
      </c>
    </row>
    <row r="124" spans="1:10" ht="15.75" customHeight="1" x14ac:dyDescent="0.25">
      <c r="A124" s="315"/>
      <c r="B124" s="287"/>
      <c r="C124" s="287"/>
      <c r="D124" s="286" t="s">
        <v>302</v>
      </c>
      <c r="E124" s="54" t="s">
        <v>24</v>
      </c>
      <c r="F124" s="36"/>
      <c r="G124" s="9"/>
      <c r="H124" s="9"/>
      <c r="I124" s="40"/>
      <c r="J124" s="13"/>
    </row>
    <row r="125" spans="1:10" ht="47.25" customHeight="1" x14ac:dyDescent="0.25">
      <c r="A125" s="316"/>
      <c r="B125" s="288"/>
      <c r="C125" s="288"/>
      <c r="D125" s="287"/>
      <c r="E125" s="35" t="s">
        <v>107</v>
      </c>
      <c r="F125" s="41">
        <f>G125+H125+I125+J125</f>
        <v>0</v>
      </c>
      <c r="G125" s="41">
        <v>0</v>
      </c>
      <c r="H125" s="41">
        <v>0</v>
      </c>
      <c r="I125" s="41">
        <v>0</v>
      </c>
      <c r="J125" s="41">
        <v>0</v>
      </c>
    </row>
    <row r="126" spans="1:10" ht="46.5" customHeight="1" x14ac:dyDescent="0.25">
      <c r="A126" s="314" t="s">
        <v>143</v>
      </c>
      <c r="B126" s="286" t="s">
        <v>144</v>
      </c>
      <c r="C126" s="286" t="s">
        <v>144</v>
      </c>
      <c r="D126" s="17" t="s">
        <v>43</v>
      </c>
      <c r="E126" s="54"/>
      <c r="F126" s="36">
        <f>F128</f>
        <v>0</v>
      </c>
      <c r="G126" s="36">
        <f t="shared" ref="G126:J126" si="46">G128</f>
        <v>0</v>
      </c>
      <c r="H126" s="36">
        <f t="shared" si="46"/>
        <v>0</v>
      </c>
      <c r="I126" s="36">
        <f t="shared" si="46"/>
        <v>0</v>
      </c>
      <c r="J126" s="36">
        <f t="shared" si="46"/>
        <v>0</v>
      </c>
    </row>
    <row r="127" spans="1:10" x14ac:dyDescent="0.25">
      <c r="A127" s="315"/>
      <c r="B127" s="287"/>
      <c r="C127" s="287"/>
      <c r="D127" s="286" t="s">
        <v>105</v>
      </c>
      <c r="E127" s="54" t="s">
        <v>24</v>
      </c>
      <c r="F127" s="36"/>
      <c r="G127" s="9"/>
      <c r="H127" s="9"/>
      <c r="I127" s="40"/>
      <c r="J127" s="13"/>
    </row>
    <row r="128" spans="1:10" ht="81.75" customHeight="1" x14ac:dyDescent="0.25">
      <c r="A128" s="316"/>
      <c r="B128" s="288"/>
      <c r="C128" s="288"/>
      <c r="D128" s="288"/>
      <c r="E128" s="35" t="s">
        <v>107</v>
      </c>
      <c r="F128" s="41">
        <f>G128+H128+I128+J128</f>
        <v>0</v>
      </c>
      <c r="G128" s="41">
        <v>0</v>
      </c>
      <c r="H128" s="41">
        <v>0</v>
      </c>
      <c r="I128" s="41">
        <v>0</v>
      </c>
      <c r="J128" s="41">
        <v>0</v>
      </c>
    </row>
  </sheetData>
  <mergeCells count="122">
    <mergeCell ref="A71:A73"/>
    <mergeCell ref="B71:B73"/>
    <mergeCell ref="C71:C73"/>
    <mergeCell ref="D72:D73"/>
    <mergeCell ref="A62:A64"/>
    <mergeCell ref="B62:B64"/>
    <mergeCell ref="C62:C64"/>
    <mergeCell ref="D63:D64"/>
    <mergeCell ref="D127:D128"/>
    <mergeCell ref="C126:C128"/>
    <mergeCell ref="B126:B128"/>
    <mergeCell ref="A126:A128"/>
    <mergeCell ref="C119:C122"/>
    <mergeCell ref="D120:D122"/>
    <mergeCell ref="C123:C125"/>
    <mergeCell ref="B123:B125"/>
    <mergeCell ref="D113:D114"/>
    <mergeCell ref="C112:C114"/>
    <mergeCell ref="B112:B114"/>
    <mergeCell ref="A112:A114"/>
    <mergeCell ref="D116:D118"/>
    <mergeCell ref="C115:C118"/>
    <mergeCell ref="B115:B118"/>
    <mergeCell ref="A115:A118"/>
    <mergeCell ref="B119:B122"/>
    <mergeCell ref="A119:A122"/>
    <mergeCell ref="D124:D125"/>
    <mergeCell ref="A123:A125"/>
    <mergeCell ref="D107:D108"/>
    <mergeCell ref="C106:C108"/>
    <mergeCell ref="B106:B108"/>
    <mergeCell ref="A106:A108"/>
    <mergeCell ref="D110:D111"/>
    <mergeCell ref="A109:A111"/>
    <mergeCell ref="B109:B111"/>
    <mergeCell ref="C109:C111"/>
    <mergeCell ref="D101:D102"/>
    <mergeCell ref="B100:B102"/>
    <mergeCell ref="A100:A102"/>
    <mergeCell ref="D104:D105"/>
    <mergeCell ref="C103:C105"/>
    <mergeCell ref="B103:B105"/>
    <mergeCell ref="A103:A105"/>
    <mergeCell ref="A93:A99"/>
    <mergeCell ref="D75:D76"/>
    <mergeCell ref="C74:C76"/>
    <mergeCell ref="B74:B76"/>
    <mergeCell ref="A74:A76"/>
    <mergeCell ref="D78:D86"/>
    <mergeCell ref="C77:C86"/>
    <mergeCell ref="B77:B86"/>
    <mergeCell ref="A77:A86"/>
    <mergeCell ref="D94:D99"/>
    <mergeCell ref="C93:C99"/>
    <mergeCell ref="B93:B99"/>
    <mergeCell ref="D49:D52"/>
    <mergeCell ref="C48:C52"/>
    <mergeCell ref="B48:B52"/>
    <mergeCell ref="A48:A52"/>
    <mergeCell ref="C39:C41"/>
    <mergeCell ref="B39:B41"/>
    <mergeCell ref="A39:A41"/>
    <mergeCell ref="D37:D38"/>
    <mergeCell ref="C42:C44"/>
    <mergeCell ref="C36:C38"/>
    <mergeCell ref="B36:B38"/>
    <mergeCell ref="A36:A38"/>
    <mergeCell ref="D66:D67"/>
    <mergeCell ref="D69:D70"/>
    <mergeCell ref="C68:C70"/>
    <mergeCell ref="D60:D61"/>
    <mergeCell ref="B59:B61"/>
    <mergeCell ref="A59:A61"/>
    <mergeCell ref="C59:C61"/>
    <mergeCell ref="B65:B67"/>
    <mergeCell ref="C65:C67"/>
    <mergeCell ref="A65:A67"/>
    <mergeCell ref="C56:C58"/>
    <mergeCell ref="B56:B58"/>
    <mergeCell ref="A56:A58"/>
    <mergeCell ref="B68:B70"/>
    <mergeCell ref="A68:A70"/>
    <mergeCell ref="C100:C102"/>
    <mergeCell ref="D34:D35"/>
    <mergeCell ref="D54:D55"/>
    <mergeCell ref="A53:A55"/>
    <mergeCell ref="B53:B55"/>
    <mergeCell ref="B42:B44"/>
    <mergeCell ref="A42:A44"/>
    <mergeCell ref="D43:D44"/>
    <mergeCell ref="D40:D41"/>
    <mergeCell ref="D57:D58"/>
    <mergeCell ref="D88:D92"/>
    <mergeCell ref="C87:C92"/>
    <mergeCell ref="B87:B92"/>
    <mergeCell ref="A87:A92"/>
    <mergeCell ref="C53:C55"/>
    <mergeCell ref="D46:D47"/>
    <mergeCell ref="C45:C47"/>
    <mergeCell ref="B45:B47"/>
    <mergeCell ref="A45:A47"/>
    <mergeCell ref="B33:B35"/>
    <mergeCell ref="C33:C35"/>
    <mergeCell ref="D13:D26"/>
    <mergeCell ref="G1:J4"/>
    <mergeCell ref="A12:A26"/>
    <mergeCell ref="B12:B26"/>
    <mergeCell ref="C12:C26"/>
    <mergeCell ref="B27:B32"/>
    <mergeCell ref="C27:C32"/>
    <mergeCell ref="D28:D32"/>
    <mergeCell ref="A27:A32"/>
    <mergeCell ref="D9:D10"/>
    <mergeCell ref="A5:J5"/>
    <mergeCell ref="F9:J9"/>
    <mergeCell ref="A7:J7"/>
    <mergeCell ref="A6:J6"/>
    <mergeCell ref="E9:E10"/>
    <mergeCell ref="A8:J8"/>
    <mergeCell ref="A9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tabSelected="1" view="pageBreakPreview" zoomScaleSheetLayoutView="100" workbookViewId="0"/>
  </sheetViews>
  <sheetFormatPr defaultRowHeight="15.75" x14ac:dyDescent="0.25"/>
  <cols>
    <col min="1" max="1" width="31.28515625" style="5" customWidth="1"/>
    <col min="2" max="2" width="47.7109375" style="5" customWidth="1"/>
    <col min="3" max="3" width="38.140625" style="5" customWidth="1"/>
    <col min="4" max="16384" width="9.140625" style="5"/>
  </cols>
  <sheetData>
    <row r="1" spans="1:3" ht="30.75" customHeight="1" x14ac:dyDescent="0.25">
      <c r="C1" s="229" t="s">
        <v>306</v>
      </c>
    </row>
    <row r="2" spans="1:3" x14ac:dyDescent="0.25">
      <c r="C2" s="230"/>
    </row>
    <row r="3" spans="1:3" x14ac:dyDescent="0.25">
      <c r="C3" s="230"/>
    </row>
    <row r="4" spans="1:3" ht="73.5" customHeight="1" x14ac:dyDescent="0.25">
      <c r="C4" s="230"/>
    </row>
    <row r="5" spans="1:3" ht="15.75" customHeight="1" x14ac:dyDescent="0.25">
      <c r="A5" s="255"/>
      <c r="B5" s="255"/>
      <c r="C5" s="255"/>
    </row>
    <row r="6" spans="1:3" ht="14.25" customHeight="1" x14ac:dyDescent="0.25">
      <c r="A6" s="256" t="s">
        <v>47</v>
      </c>
      <c r="B6" s="256"/>
      <c r="C6" s="256"/>
    </row>
    <row r="7" spans="1:3" ht="17.25" customHeight="1" x14ac:dyDescent="0.25">
      <c r="A7" s="256" t="s">
        <v>283</v>
      </c>
      <c r="B7" s="256"/>
      <c r="C7" s="256"/>
    </row>
    <row r="8" spans="1:3" ht="16.5" x14ac:dyDescent="0.25">
      <c r="A8" s="257" t="s">
        <v>274</v>
      </c>
      <c r="B8" s="257"/>
      <c r="C8" s="257"/>
    </row>
    <row r="9" spans="1:3" ht="16.5" x14ac:dyDescent="0.25">
      <c r="A9" s="257" t="s">
        <v>346</v>
      </c>
      <c r="B9" s="257"/>
      <c r="C9" s="257"/>
    </row>
    <row r="10" spans="1:3" ht="47.25" x14ac:dyDescent="0.25">
      <c r="A10" s="1" t="s">
        <v>23</v>
      </c>
      <c r="B10" s="1" t="s">
        <v>48</v>
      </c>
      <c r="C10" s="2" t="s">
        <v>49</v>
      </c>
    </row>
    <row r="11" spans="1:3" x14ac:dyDescent="0.25">
      <c r="A11" s="1">
        <v>1</v>
      </c>
      <c r="B11" s="1">
        <v>2</v>
      </c>
      <c r="C11" s="1">
        <v>3</v>
      </c>
    </row>
    <row r="12" spans="1:3" ht="48.75" customHeight="1" x14ac:dyDescent="0.25">
      <c r="A12" s="99" t="s">
        <v>6</v>
      </c>
      <c r="B12" s="98" t="s">
        <v>307</v>
      </c>
      <c r="C12" s="98" t="s">
        <v>286</v>
      </c>
    </row>
    <row r="13" spans="1:3" ht="48.75" customHeight="1" x14ac:dyDescent="0.25">
      <c r="A13" s="183" t="s">
        <v>96</v>
      </c>
      <c r="B13" s="182" t="s">
        <v>308</v>
      </c>
      <c r="C13" s="182" t="s">
        <v>286</v>
      </c>
    </row>
    <row r="14" spans="1:3" ht="48.75" customHeight="1" x14ac:dyDescent="0.25">
      <c r="A14" s="185" t="s">
        <v>55</v>
      </c>
      <c r="B14" s="184" t="s">
        <v>106</v>
      </c>
      <c r="C14" s="184" t="s">
        <v>286</v>
      </c>
    </row>
    <row r="15" spans="1:3" ht="48.75" customHeight="1" x14ac:dyDescent="0.25">
      <c r="A15" s="185" t="s">
        <v>53</v>
      </c>
      <c r="B15" s="184" t="s">
        <v>109</v>
      </c>
      <c r="C15" s="184" t="s">
        <v>286</v>
      </c>
    </row>
    <row r="16" spans="1:3" ht="48.75" customHeight="1" x14ac:dyDescent="0.25">
      <c r="A16" s="34" t="s">
        <v>163</v>
      </c>
      <c r="B16" s="94" t="s">
        <v>111</v>
      </c>
      <c r="C16" s="93" t="s">
        <v>286</v>
      </c>
    </row>
    <row r="17" spans="1:3" ht="48.75" customHeight="1" x14ac:dyDescent="0.25">
      <c r="A17" s="185" t="s">
        <v>164</v>
      </c>
      <c r="B17" s="187" t="s">
        <v>113</v>
      </c>
      <c r="C17" s="184" t="s">
        <v>286</v>
      </c>
    </row>
    <row r="18" spans="1:3" ht="48.75" customHeight="1" x14ac:dyDescent="0.25">
      <c r="A18" s="185" t="s">
        <v>165</v>
      </c>
      <c r="B18" s="184" t="s">
        <v>119</v>
      </c>
      <c r="C18" s="184" t="s">
        <v>286</v>
      </c>
    </row>
    <row r="19" spans="1:3" ht="48.75" customHeight="1" x14ac:dyDescent="0.25">
      <c r="A19" s="185" t="s">
        <v>166</v>
      </c>
      <c r="B19" s="184" t="s">
        <v>115</v>
      </c>
      <c r="C19" s="184" t="s">
        <v>286</v>
      </c>
    </row>
    <row r="20" spans="1:3" ht="48.75" customHeight="1" x14ac:dyDescent="0.25">
      <c r="A20" s="185" t="s">
        <v>167</v>
      </c>
      <c r="B20" s="184" t="s">
        <v>117</v>
      </c>
      <c r="C20" s="184" t="s">
        <v>286</v>
      </c>
    </row>
    <row r="21" spans="1:3" ht="48.75" customHeight="1" x14ac:dyDescent="0.25">
      <c r="A21" s="185" t="s">
        <v>168</v>
      </c>
      <c r="B21" s="188" t="s">
        <v>122</v>
      </c>
      <c r="C21" s="184" t="s">
        <v>286</v>
      </c>
    </row>
    <row r="22" spans="1:3" ht="48.75" customHeight="1" x14ac:dyDescent="0.25">
      <c r="A22" s="185" t="s">
        <v>169</v>
      </c>
      <c r="B22" s="184" t="s">
        <v>288</v>
      </c>
      <c r="C22" s="184" t="s">
        <v>286</v>
      </c>
    </row>
    <row r="23" spans="1:3" ht="48.75" customHeight="1" x14ac:dyDescent="0.25">
      <c r="A23" s="185" t="s">
        <v>328</v>
      </c>
      <c r="B23" s="184" t="s">
        <v>332</v>
      </c>
      <c r="C23" s="184" t="s">
        <v>286</v>
      </c>
    </row>
    <row r="24" spans="1:3" ht="48.75" customHeight="1" x14ac:dyDescent="0.25">
      <c r="A24" s="177" t="s">
        <v>11</v>
      </c>
      <c r="B24" s="98" t="s">
        <v>309</v>
      </c>
      <c r="C24" s="98" t="s">
        <v>286</v>
      </c>
    </row>
    <row r="25" spans="1:3" ht="48.75" customHeight="1" x14ac:dyDescent="0.25">
      <c r="A25" s="189" t="s">
        <v>97</v>
      </c>
      <c r="B25" s="192" t="s">
        <v>124</v>
      </c>
      <c r="C25" s="2" t="s">
        <v>286</v>
      </c>
    </row>
    <row r="26" spans="1:3" ht="48.75" customHeight="1" x14ac:dyDescent="0.25">
      <c r="A26" s="149" t="s">
        <v>98</v>
      </c>
      <c r="B26" s="2" t="s">
        <v>125</v>
      </c>
      <c r="C26" s="2" t="s">
        <v>286</v>
      </c>
    </row>
    <row r="27" spans="1:3" ht="48.75" customHeight="1" x14ac:dyDescent="0.25">
      <c r="A27" s="149" t="s">
        <v>343</v>
      </c>
      <c r="B27" s="2" t="s">
        <v>337</v>
      </c>
      <c r="C27" s="2" t="s">
        <v>286</v>
      </c>
    </row>
    <row r="28" spans="1:3" ht="48.75" customHeight="1" x14ac:dyDescent="0.25">
      <c r="A28" s="191" t="s">
        <v>84</v>
      </c>
      <c r="B28" s="190" t="s">
        <v>178</v>
      </c>
      <c r="C28" s="98" t="s">
        <v>286</v>
      </c>
    </row>
    <row r="29" spans="1:3" ht="48.75" customHeight="1" x14ac:dyDescent="0.25">
      <c r="A29" s="34" t="s">
        <v>170</v>
      </c>
      <c r="B29" s="93" t="s">
        <v>290</v>
      </c>
      <c r="C29" s="2" t="s">
        <v>286</v>
      </c>
    </row>
    <row r="30" spans="1:3" ht="48.75" customHeight="1" x14ac:dyDescent="0.25">
      <c r="A30" s="185" t="s">
        <v>171</v>
      </c>
      <c r="B30" s="184" t="s">
        <v>291</v>
      </c>
      <c r="C30" s="184" t="s">
        <v>286</v>
      </c>
    </row>
    <row r="31" spans="1:3" ht="48.75" customHeight="1" x14ac:dyDescent="0.25">
      <c r="A31" s="183" t="s">
        <v>86</v>
      </c>
      <c r="B31" s="182" t="s">
        <v>310</v>
      </c>
      <c r="C31" s="182" t="s">
        <v>286</v>
      </c>
    </row>
    <row r="32" spans="1:3" ht="48.75" customHeight="1" x14ac:dyDescent="0.25">
      <c r="A32" s="185" t="s">
        <v>172</v>
      </c>
      <c r="B32" s="184" t="s">
        <v>134</v>
      </c>
      <c r="C32" s="184" t="s">
        <v>286</v>
      </c>
    </row>
    <row r="33" spans="1:3" ht="48.75" customHeight="1" x14ac:dyDescent="0.25">
      <c r="A33" s="185" t="s">
        <v>173</v>
      </c>
      <c r="B33" s="184" t="s">
        <v>135</v>
      </c>
      <c r="C33" s="184" t="s">
        <v>286</v>
      </c>
    </row>
    <row r="34" spans="1:3" ht="48.75" customHeight="1" x14ac:dyDescent="0.25">
      <c r="A34" s="185" t="s">
        <v>174</v>
      </c>
      <c r="B34" s="184" t="s">
        <v>136</v>
      </c>
      <c r="C34" s="184" t="s">
        <v>286</v>
      </c>
    </row>
    <row r="35" spans="1:3" ht="48.75" customHeight="1" x14ac:dyDescent="0.25">
      <c r="A35" s="185" t="s">
        <v>175</v>
      </c>
      <c r="B35" s="184" t="s">
        <v>137</v>
      </c>
      <c r="C35" s="184" t="s">
        <v>286</v>
      </c>
    </row>
    <row r="36" spans="1:3" ht="48.75" customHeight="1" x14ac:dyDescent="0.25">
      <c r="A36" s="183" t="s">
        <v>138</v>
      </c>
      <c r="B36" s="182" t="s">
        <v>305</v>
      </c>
      <c r="C36" s="182" t="s">
        <v>286</v>
      </c>
    </row>
    <row r="37" spans="1:3" ht="48.75" customHeight="1" x14ac:dyDescent="0.25">
      <c r="A37" s="186" t="s">
        <v>176</v>
      </c>
      <c r="B37" s="184" t="s">
        <v>140</v>
      </c>
      <c r="C37" s="184" t="s">
        <v>286</v>
      </c>
    </row>
    <row r="38" spans="1:3" ht="48.75" customHeight="1" x14ac:dyDescent="0.25">
      <c r="A38" s="92" t="s">
        <v>141</v>
      </c>
      <c r="B38" s="93" t="s">
        <v>142</v>
      </c>
      <c r="C38" s="2" t="s">
        <v>286</v>
      </c>
    </row>
    <row r="39" spans="1:3" ht="48.75" customHeight="1" x14ac:dyDescent="0.25">
      <c r="A39" s="91" t="s">
        <v>177</v>
      </c>
      <c r="B39" s="2" t="s">
        <v>144</v>
      </c>
      <c r="C39" s="2" t="s">
        <v>286</v>
      </c>
    </row>
    <row r="40" spans="1:3" ht="18.75" customHeight="1" x14ac:dyDescent="0.25">
      <c r="A40" s="50"/>
      <c r="B40" s="49"/>
      <c r="C40" s="49"/>
    </row>
    <row r="41" spans="1:3" ht="19.5" customHeight="1" x14ac:dyDescent="0.25">
      <c r="A41" s="50"/>
      <c r="B41" s="49"/>
      <c r="C41" s="49"/>
    </row>
    <row r="42" spans="1:3" ht="19.5" hidden="1" customHeight="1" x14ac:dyDescent="0.25">
      <c r="A42" s="277" t="s">
        <v>103</v>
      </c>
      <c r="B42" s="49"/>
      <c r="C42" s="49"/>
    </row>
    <row r="43" spans="1:3" ht="31.5" hidden="1" customHeight="1" x14ac:dyDescent="0.25">
      <c r="A43" s="277"/>
      <c r="B43" s="49"/>
      <c r="C43" s="51" t="s">
        <v>102</v>
      </c>
    </row>
    <row r="44" spans="1:3" x14ac:dyDescent="0.25">
      <c r="A44" s="50"/>
      <c r="B44" s="50"/>
      <c r="C44" s="50"/>
    </row>
  </sheetData>
  <mergeCells count="7">
    <mergeCell ref="A9:C9"/>
    <mergeCell ref="A42:A43"/>
    <mergeCell ref="C1:C4"/>
    <mergeCell ref="A5:C5"/>
    <mergeCell ref="A6:C6"/>
    <mergeCell ref="A7:C7"/>
    <mergeCell ref="A8:C8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прил.1</vt:lpstr>
      <vt:lpstr>прил.2</vt:lpstr>
      <vt:lpstr>прил.3</vt:lpstr>
      <vt:lpstr>прил.4</vt:lpstr>
      <vt:lpstr>прил.5</vt:lpstr>
      <vt:lpstr>прил.6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2023-02-06T10:22:47Z</dcterms:modified>
</cp:coreProperties>
</file>